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840" yWindow="7840" windowWidth="25100" windowHeight="15600" tabRatio="808"/>
  </bookViews>
  <sheets>
    <sheet name="Summary" sheetId="1" r:id="rId1"/>
    <sheet name="p89_MS.TR1" sheetId="24" r:id="rId2"/>
    <sheet name="p89_16SV4_SILVER" sheetId="25" r:id="rId3"/>
    <sheet name="p89_ITS1_SILVER" sheetId="2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9" i="1" l="1"/>
  <c r="W37" i="1"/>
  <c r="W36" i="1"/>
  <c r="T69" i="1"/>
  <c r="S69" i="1"/>
  <c r="R68" i="1"/>
  <c r="F50" i="1"/>
  <c r="K75" i="1"/>
  <c r="F75" i="1"/>
  <c r="I75" i="1"/>
  <c r="K74" i="1"/>
  <c r="F74" i="1"/>
  <c r="I74" i="1"/>
  <c r="E73" i="1"/>
  <c r="K73" i="1"/>
  <c r="F73" i="1"/>
  <c r="I73" i="1"/>
  <c r="E72" i="1"/>
  <c r="K72" i="1"/>
  <c r="F72" i="1"/>
  <c r="I72" i="1"/>
  <c r="E71" i="1"/>
  <c r="K71" i="1"/>
  <c r="F71" i="1"/>
  <c r="I71" i="1"/>
  <c r="E70" i="1"/>
  <c r="K70" i="1"/>
  <c r="F70" i="1"/>
  <c r="I70" i="1"/>
  <c r="U69" i="1"/>
  <c r="E69" i="1"/>
  <c r="K69" i="1"/>
  <c r="F69" i="1"/>
  <c r="I69" i="1"/>
  <c r="J68" i="1"/>
  <c r="Z68" i="1"/>
  <c r="T68" i="1"/>
  <c r="K68" i="1"/>
  <c r="N68" i="1"/>
  <c r="F68" i="1"/>
  <c r="H68" i="1"/>
  <c r="I68" i="1"/>
  <c r="M68" i="1"/>
  <c r="L68" i="1"/>
  <c r="Q60" i="1"/>
  <c r="Q52" i="1"/>
  <c r="S37" i="1"/>
  <c r="T37" i="1"/>
  <c r="U37" i="1"/>
  <c r="U45" i="1"/>
  <c r="U53" i="1"/>
  <c r="U61" i="1"/>
  <c r="S45" i="1"/>
  <c r="T45" i="1"/>
  <c r="S53" i="1"/>
  <c r="T53" i="1"/>
  <c r="T60" i="1"/>
  <c r="S61" i="1"/>
  <c r="T61" i="1"/>
  <c r="E46" i="1"/>
  <c r="E45" i="1"/>
  <c r="F65" i="1"/>
  <c r="F37" i="1"/>
  <c r="F38" i="1"/>
  <c r="F39" i="1"/>
  <c r="F40" i="1"/>
  <c r="F41" i="1"/>
  <c r="I41" i="1"/>
  <c r="F42" i="1"/>
  <c r="F43" i="1"/>
  <c r="F36" i="1"/>
  <c r="H36" i="1"/>
  <c r="I36" i="1"/>
  <c r="F64" i="1"/>
  <c r="F63" i="1"/>
  <c r="F59" i="1"/>
  <c r="F55" i="1"/>
  <c r="F48" i="1"/>
  <c r="E63" i="1"/>
  <c r="K63" i="1"/>
  <c r="E64" i="1"/>
  <c r="K64" i="1"/>
  <c r="E62" i="1"/>
  <c r="K62" i="1"/>
  <c r="E58" i="1"/>
  <c r="K58" i="1"/>
  <c r="E65" i="1"/>
  <c r="K65" i="1"/>
  <c r="E61" i="1"/>
  <c r="K61" i="1"/>
  <c r="K66" i="1"/>
  <c r="K60" i="1"/>
  <c r="E54" i="1"/>
  <c r="K54" i="1"/>
  <c r="E55" i="1"/>
  <c r="K55" i="1"/>
  <c r="E56" i="1"/>
  <c r="K56" i="1"/>
  <c r="E57" i="1"/>
  <c r="K57" i="1"/>
  <c r="E59" i="1"/>
  <c r="K59" i="1"/>
  <c r="E53" i="1"/>
  <c r="K53" i="1"/>
  <c r="E47" i="1"/>
  <c r="K47" i="1"/>
  <c r="E49" i="1"/>
  <c r="K49" i="1"/>
  <c r="K46" i="1"/>
  <c r="E48" i="1"/>
  <c r="K48" i="1"/>
  <c r="K45" i="1"/>
  <c r="E39" i="1"/>
  <c r="K39" i="1"/>
  <c r="E40" i="1"/>
  <c r="K40" i="1"/>
  <c r="E42" i="1"/>
  <c r="K42" i="1"/>
  <c r="E38" i="1"/>
  <c r="K38" i="1"/>
  <c r="E41" i="1"/>
  <c r="K41" i="1"/>
  <c r="E43" i="1"/>
  <c r="K43" i="1"/>
  <c r="E37" i="1"/>
  <c r="K37" i="1"/>
  <c r="F45" i="1"/>
  <c r="F62" i="1"/>
  <c r="F61" i="1"/>
  <c r="F58" i="1"/>
  <c r="F57" i="1"/>
  <c r="F56" i="1"/>
  <c r="F66" i="1"/>
  <c r="F51" i="1"/>
  <c r="F49" i="1"/>
  <c r="F47" i="1"/>
  <c r="F46" i="1"/>
  <c r="J1153" i="26"/>
  <c r="I1153" i="26"/>
  <c r="J1152" i="26"/>
  <c r="I1152" i="26"/>
  <c r="J1151" i="26"/>
  <c r="I1151" i="26"/>
  <c r="J1150" i="26"/>
  <c r="I1150" i="26"/>
  <c r="J1149" i="26"/>
  <c r="I1149" i="26"/>
  <c r="J1148" i="26"/>
  <c r="I1148" i="26"/>
  <c r="J1147" i="26"/>
  <c r="I1147" i="26"/>
  <c r="J1146" i="26"/>
  <c r="I1146" i="26"/>
  <c r="J1145" i="26"/>
  <c r="I1145" i="26"/>
  <c r="J1144" i="26"/>
  <c r="I1144" i="26"/>
  <c r="J1143" i="26"/>
  <c r="I1143" i="26"/>
  <c r="J1142" i="26"/>
  <c r="I1142" i="26"/>
  <c r="J1141" i="26"/>
  <c r="I1141" i="26"/>
  <c r="J1140" i="26"/>
  <c r="I1140" i="26"/>
  <c r="J1139" i="26"/>
  <c r="I1139" i="26"/>
  <c r="J1138" i="26"/>
  <c r="I1138" i="26"/>
  <c r="J1137" i="26"/>
  <c r="I1137" i="26"/>
  <c r="J1136" i="26"/>
  <c r="I1136" i="26"/>
  <c r="J1135" i="26"/>
  <c r="I1135" i="26"/>
  <c r="J1134" i="26"/>
  <c r="I1134" i="26"/>
  <c r="J1133" i="26"/>
  <c r="I1133" i="26"/>
  <c r="J1132" i="26"/>
  <c r="I1132" i="26"/>
  <c r="J1131" i="26"/>
  <c r="I1131" i="26"/>
  <c r="J1130" i="26"/>
  <c r="I1130" i="26"/>
  <c r="J1129" i="26"/>
  <c r="I1129" i="26"/>
  <c r="J1128" i="26"/>
  <c r="I1128" i="26"/>
  <c r="J1127" i="26"/>
  <c r="I1127" i="26"/>
  <c r="J1126" i="26"/>
  <c r="I1126" i="26"/>
  <c r="J1125" i="26"/>
  <c r="I1125" i="26"/>
  <c r="J1124" i="26"/>
  <c r="I1124" i="26"/>
  <c r="J1123" i="26"/>
  <c r="I1123" i="26"/>
  <c r="J1122" i="26"/>
  <c r="I1122" i="26"/>
  <c r="J1121" i="26"/>
  <c r="I1121" i="26"/>
  <c r="J1120" i="26"/>
  <c r="I1120" i="26"/>
  <c r="J1119" i="26"/>
  <c r="I1119" i="26"/>
  <c r="J1118" i="26"/>
  <c r="I1118" i="26"/>
  <c r="J1117" i="26"/>
  <c r="I1117" i="26"/>
  <c r="J1116" i="26"/>
  <c r="I1116" i="26"/>
  <c r="J1115" i="26"/>
  <c r="I1115" i="26"/>
  <c r="J1114" i="26"/>
  <c r="I1114" i="26"/>
  <c r="J1113" i="26"/>
  <c r="I1113" i="26"/>
  <c r="J1112" i="26"/>
  <c r="I1112" i="26"/>
  <c r="J1111" i="26"/>
  <c r="I1111" i="26"/>
  <c r="J1110" i="26"/>
  <c r="I1110" i="26"/>
  <c r="J1109" i="26"/>
  <c r="I1109" i="26"/>
  <c r="J1108" i="26"/>
  <c r="I1108" i="26"/>
  <c r="J1107" i="26"/>
  <c r="I1107" i="26"/>
  <c r="J1106" i="26"/>
  <c r="I1106" i="26"/>
  <c r="J1105" i="26"/>
  <c r="I1105" i="26"/>
  <c r="J1104" i="26"/>
  <c r="I1104" i="26"/>
  <c r="J1103" i="26"/>
  <c r="I1103" i="26"/>
  <c r="J1102" i="26"/>
  <c r="I1102" i="26"/>
  <c r="J1101" i="26"/>
  <c r="I1101" i="26"/>
  <c r="J1100" i="26"/>
  <c r="I1100" i="26"/>
  <c r="J1099" i="26"/>
  <c r="I1099" i="26"/>
  <c r="J1098" i="26"/>
  <c r="I1098" i="26"/>
  <c r="J1097" i="26"/>
  <c r="I1097" i="26"/>
  <c r="J1096" i="26"/>
  <c r="I1096" i="26"/>
  <c r="J1095" i="26"/>
  <c r="I1095" i="26"/>
  <c r="J1094" i="26"/>
  <c r="I1094" i="26"/>
  <c r="J1093" i="26"/>
  <c r="I1093" i="26"/>
  <c r="J1092" i="26"/>
  <c r="I1092" i="26"/>
  <c r="J1091" i="26"/>
  <c r="I1091" i="26"/>
  <c r="J1090" i="26"/>
  <c r="I1090" i="26"/>
  <c r="J1089" i="26"/>
  <c r="I1089" i="26"/>
  <c r="J1088" i="26"/>
  <c r="I1088" i="26"/>
  <c r="J1087" i="26"/>
  <c r="I1087" i="26"/>
  <c r="J1086" i="26"/>
  <c r="I1086" i="26"/>
  <c r="J1085" i="26"/>
  <c r="I1085" i="26"/>
  <c r="J1084" i="26"/>
  <c r="I1084" i="26"/>
  <c r="J1083" i="26"/>
  <c r="I1083" i="26"/>
  <c r="J1082" i="26"/>
  <c r="I1082" i="26"/>
  <c r="J1081" i="26"/>
  <c r="I1081" i="26"/>
  <c r="J1080" i="26"/>
  <c r="I1080" i="26"/>
  <c r="J1079" i="26"/>
  <c r="I1079" i="26"/>
  <c r="J1078" i="26"/>
  <c r="I1078" i="26"/>
  <c r="J1077" i="26"/>
  <c r="I1077" i="26"/>
  <c r="J1076" i="26"/>
  <c r="I1076" i="26"/>
  <c r="J1075" i="26"/>
  <c r="I1075" i="26"/>
  <c r="J1074" i="26"/>
  <c r="I1074" i="26"/>
  <c r="J1073" i="26"/>
  <c r="I1073" i="26"/>
  <c r="J1072" i="26"/>
  <c r="I1072" i="26"/>
  <c r="J1071" i="26"/>
  <c r="I1071" i="26"/>
  <c r="J1070" i="26"/>
  <c r="I1070" i="26"/>
  <c r="J1069" i="26"/>
  <c r="I1069" i="26"/>
  <c r="J1068" i="26"/>
  <c r="I1068" i="26"/>
  <c r="J1067" i="26"/>
  <c r="I1067" i="26"/>
  <c r="J1066" i="26"/>
  <c r="I1066" i="26"/>
  <c r="J1065" i="26"/>
  <c r="I1065" i="26"/>
  <c r="J1064" i="26"/>
  <c r="I1064" i="26"/>
  <c r="J1063" i="26"/>
  <c r="I1063" i="26"/>
  <c r="J1062" i="26"/>
  <c r="I1062" i="26"/>
  <c r="J1061" i="26"/>
  <c r="I1061" i="26"/>
  <c r="J1060" i="26"/>
  <c r="I1060" i="26"/>
  <c r="J1059" i="26"/>
  <c r="I1059" i="26"/>
  <c r="J1058" i="26"/>
  <c r="I1058" i="26"/>
  <c r="J1057" i="26"/>
  <c r="I1057" i="26"/>
  <c r="J1056" i="26"/>
  <c r="I1056" i="26"/>
  <c r="J1055" i="26"/>
  <c r="I1055" i="26"/>
  <c r="J1054" i="26"/>
  <c r="I1054" i="26"/>
  <c r="J1053" i="26"/>
  <c r="I1053" i="26"/>
  <c r="J1052" i="26"/>
  <c r="I1052" i="26"/>
  <c r="J1051" i="26"/>
  <c r="I1051" i="26"/>
  <c r="J1050" i="26"/>
  <c r="I1050" i="26"/>
  <c r="J1049" i="26"/>
  <c r="I1049" i="26"/>
  <c r="J1048" i="26"/>
  <c r="I1048" i="26"/>
  <c r="J1047" i="26"/>
  <c r="I1047" i="26"/>
  <c r="J1046" i="26"/>
  <c r="I1046" i="26"/>
  <c r="J1045" i="26"/>
  <c r="I1045" i="26"/>
  <c r="J1044" i="26"/>
  <c r="I1044" i="26"/>
  <c r="J1043" i="26"/>
  <c r="I1043" i="26"/>
  <c r="J1042" i="26"/>
  <c r="I1042" i="26"/>
  <c r="J1041" i="26"/>
  <c r="I1041" i="26"/>
  <c r="J1040" i="26"/>
  <c r="I1040" i="26"/>
  <c r="J1039" i="26"/>
  <c r="I1039" i="26"/>
  <c r="J1038" i="26"/>
  <c r="I1038" i="26"/>
  <c r="J1037" i="26"/>
  <c r="I1037" i="26"/>
  <c r="J1036" i="26"/>
  <c r="I1036" i="26"/>
  <c r="J1035" i="26"/>
  <c r="I1035" i="26"/>
  <c r="J1034" i="26"/>
  <c r="I1034" i="26"/>
  <c r="J1033" i="26"/>
  <c r="I1033" i="26"/>
  <c r="J1032" i="26"/>
  <c r="I1032" i="26"/>
  <c r="J1031" i="26"/>
  <c r="I1031" i="26"/>
  <c r="J1030" i="26"/>
  <c r="I1030" i="26"/>
  <c r="J1029" i="26"/>
  <c r="I1029" i="26"/>
  <c r="J1028" i="26"/>
  <c r="I1028" i="26"/>
  <c r="J1027" i="26"/>
  <c r="I1027" i="26"/>
  <c r="J1026" i="26"/>
  <c r="I1026" i="26"/>
  <c r="J1025" i="26"/>
  <c r="I1025" i="26"/>
  <c r="J1024" i="26"/>
  <c r="I1024" i="26"/>
  <c r="J1023" i="26"/>
  <c r="I1023" i="26"/>
  <c r="J1022" i="26"/>
  <c r="I1022" i="26"/>
  <c r="J1021" i="26"/>
  <c r="I1021" i="26"/>
  <c r="J1020" i="26"/>
  <c r="I1020" i="26"/>
  <c r="J1019" i="26"/>
  <c r="I1019" i="26"/>
  <c r="J1018" i="26"/>
  <c r="I1018" i="26"/>
  <c r="J1017" i="26"/>
  <c r="I1017" i="26"/>
  <c r="J1016" i="26"/>
  <c r="I1016" i="26"/>
  <c r="J1015" i="26"/>
  <c r="I1015" i="26"/>
  <c r="J1014" i="26"/>
  <c r="I1014" i="26"/>
  <c r="J1013" i="26"/>
  <c r="I1013" i="26"/>
  <c r="J1012" i="26"/>
  <c r="I1012" i="26"/>
  <c r="J1011" i="26"/>
  <c r="I1011" i="26"/>
  <c r="J1010" i="26"/>
  <c r="I1010" i="26"/>
  <c r="J1009" i="26"/>
  <c r="I1009" i="26"/>
  <c r="J1008" i="26"/>
  <c r="I1008" i="26"/>
  <c r="J1007" i="26"/>
  <c r="I1007" i="26"/>
  <c r="J1006" i="26"/>
  <c r="I1006" i="26"/>
  <c r="J1005" i="26"/>
  <c r="I1005" i="26"/>
  <c r="J1004" i="26"/>
  <c r="I1004" i="26"/>
  <c r="J1003" i="26"/>
  <c r="I1003" i="26"/>
  <c r="J1002" i="26"/>
  <c r="I1002" i="26"/>
  <c r="J1001" i="26"/>
  <c r="I1001" i="26"/>
  <c r="J1000" i="26"/>
  <c r="I1000" i="26"/>
  <c r="J999" i="26"/>
  <c r="I999" i="26"/>
  <c r="J998" i="26"/>
  <c r="I998" i="26"/>
  <c r="J997" i="26"/>
  <c r="I997" i="26"/>
  <c r="J996" i="26"/>
  <c r="I996" i="26"/>
  <c r="J995" i="26"/>
  <c r="I995" i="26"/>
  <c r="J994" i="26"/>
  <c r="I994" i="26"/>
  <c r="J993" i="26"/>
  <c r="I993" i="26"/>
  <c r="J992" i="26"/>
  <c r="I992" i="26"/>
  <c r="J991" i="26"/>
  <c r="I991" i="26"/>
  <c r="J990" i="26"/>
  <c r="I990" i="26"/>
  <c r="J989" i="26"/>
  <c r="I989" i="26"/>
  <c r="J988" i="26"/>
  <c r="I988" i="26"/>
  <c r="J987" i="26"/>
  <c r="I987" i="26"/>
  <c r="J986" i="26"/>
  <c r="I986" i="26"/>
  <c r="J985" i="26"/>
  <c r="I985" i="26"/>
  <c r="J984" i="26"/>
  <c r="I984" i="26"/>
  <c r="J983" i="26"/>
  <c r="I983" i="26"/>
  <c r="J982" i="26"/>
  <c r="I982" i="26"/>
  <c r="J981" i="26"/>
  <c r="I981" i="26"/>
  <c r="J980" i="26"/>
  <c r="I980" i="26"/>
  <c r="J979" i="26"/>
  <c r="I979" i="26"/>
  <c r="J978" i="26"/>
  <c r="I978" i="26"/>
  <c r="J977" i="26"/>
  <c r="I977" i="26"/>
  <c r="J976" i="26"/>
  <c r="I976" i="26"/>
  <c r="J975" i="26"/>
  <c r="I975" i="26"/>
  <c r="J974" i="26"/>
  <c r="I974" i="26"/>
  <c r="J973" i="26"/>
  <c r="I973" i="26"/>
  <c r="J972" i="26"/>
  <c r="I972" i="26"/>
  <c r="J971" i="26"/>
  <c r="I971" i="26"/>
  <c r="J970" i="26"/>
  <c r="I970" i="26"/>
  <c r="J969" i="26"/>
  <c r="I969" i="26"/>
  <c r="J968" i="26"/>
  <c r="I968" i="26"/>
  <c r="J967" i="26"/>
  <c r="I967" i="26"/>
  <c r="J966" i="26"/>
  <c r="I966" i="26"/>
  <c r="J965" i="26"/>
  <c r="I965" i="26"/>
  <c r="J964" i="26"/>
  <c r="I964" i="26"/>
  <c r="J963" i="26"/>
  <c r="I963" i="26"/>
  <c r="J962" i="26"/>
  <c r="I962" i="26"/>
  <c r="J961" i="26"/>
  <c r="I961" i="26"/>
  <c r="J960" i="26"/>
  <c r="I960" i="26"/>
  <c r="J959" i="26"/>
  <c r="I959" i="26"/>
  <c r="J958" i="26"/>
  <c r="I958" i="26"/>
  <c r="J957" i="26"/>
  <c r="I957" i="26"/>
  <c r="J956" i="26"/>
  <c r="I956" i="26"/>
  <c r="J955" i="26"/>
  <c r="I955" i="26"/>
  <c r="J954" i="26"/>
  <c r="I954" i="26"/>
  <c r="J953" i="26"/>
  <c r="I953" i="26"/>
  <c r="J952" i="26"/>
  <c r="I952" i="26"/>
  <c r="J951" i="26"/>
  <c r="I951" i="26"/>
  <c r="J950" i="26"/>
  <c r="I950" i="26"/>
  <c r="J949" i="26"/>
  <c r="I949" i="26"/>
  <c r="J948" i="26"/>
  <c r="I948" i="26"/>
  <c r="J947" i="26"/>
  <c r="I947" i="26"/>
  <c r="J946" i="26"/>
  <c r="I946" i="26"/>
  <c r="J945" i="26"/>
  <c r="I945" i="26"/>
  <c r="J944" i="26"/>
  <c r="I944" i="26"/>
  <c r="J943" i="26"/>
  <c r="I943" i="26"/>
  <c r="J942" i="26"/>
  <c r="I942" i="26"/>
  <c r="J941" i="26"/>
  <c r="I941" i="26"/>
  <c r="J940" i="26"/>
  <c r="I940" i="26"/>
  <c r="J939" i="26"/>
  <c r="I939" i="26"/>
  <c r="J938" i="26"/>
  <c r="I938" i="26"/>
  <c r="J937" i="26"/>
  <c r="I937" i="26"/>
  <c r="J936" i="26"/>
  <c r="I936" i="26"/>
  <c r="J935" i="26"/>
  <c r="I935" i="26"/>
  <c r="J934" i="26"/>
  <c r="I934" i="26"/>
  <c r="J933" i="26"/>
  <c r="I933" i="26"/>
  <c r="J932" i="26"/>
  <c r="I932" i="26"/>
  <c r="J931" i="26"/>
  <c r="I931" i="26"/>
  <c r="J930" i="26"/>
  <c r="I930" i="26"/>
  <c r="J929" i="26"/>
  <c r="I929" i="26"/>
  <c r="J928" i="26"/>
  <c r="I928" i="26"/>
  <c r="J927" i="26"/>
  <c r="I927" i="26"/>
  <c r="J926" i="26"/>
  <c r="I926" i="26"/>
  <c r="J925" i="26"/>
  <c r="I925" i="26"/>
  <c r="J924" i="26"/>
  <c r="I924" i="26"/>
  <c r="J923" i="26"/>
  <c r="I923" i="26"/>
  <c r="J922" i="26"/>
  <c r="I922" i="26"/>
  <c r="J921" i="26"/>
  <c r="I921" i="26"/>
  <c r="J920" i="26"/>
  <c r="I920" i="26"/>
  <c r="J919" i="26"/>
  <c r="I919" i="26"/>
  <c r="J918" i="26"/>
  <c r="I918" i="26"/>
  <c r="J917" i="26"/>
  <c r="I917" i="26"/>
  <c r="J916" i="26"/>
  <c r="I916" i="26"/>
  <c r="J915" i="26"/>
  <c r="I915" i="26"/>
  <c r="J914" i="26"/>
  <c r="I914" i="26"/>
  <c r="J913" i="26"/>
  <c r="I913" i="26"/>
  <c r="J912" i="26"/>
  <c r="I912" i="26"/>
  <c r="J911" i="26"/>
  <c r="I911" i="26"/>
  <c r="J910" i="26"/>
  <c r="I910" i="26"/>
  <c r="J909" i="26"/>
  <c r="I909" i="26"/>
  <c r="J908" i="26"/>
  <c r="I908" i="26"/>
  <c r="J907" i="26"/>
  <c r="I907" i="26"/>
  <c r="J906" i="26"/>
  <c r="I906" i="26"/>
  <c r="J905" i="26"/>
  <c r="I905" i="26"/>
  <c r="J904" i="26"/>
  <c r="I904" i="26"/>
  <c r="J903" i="26"/>
  <c r="I903" i="26"/>
  <c r="J902" i="26"/>
  <c r="I902" i="26"/>
  <c r="J901" i="26"/>
  <c r="I901" i="26"/>
  <c r="J900" i="26"/>
  <c r="I900" i="26"/>
  <c r="J899" i="26"/>
  <c r="I899" i="26"/>
  <c r="J898" i="26"/>
  <c r="I898" i="26"/>
  <c r="J897" i="26"/>
  <c r="I897" i="26"/>
  <c r="J896" i="26"/>
  <c r="I896" i="26"/>
  <c r="J895" i="26"/>
  <c r="I895" i="26"/>
  <c r="J894" i="26"/>
  <c r="I894" i="26"/>
  <c r="J893" i="26"/>
  <c r="I893" i="26"/>
  <c r="J892" i="26"/>
  <c r="I892" i="26"/>
  <c r="J891" i="26"/>
  <c r="I891" i="26"/>
  <c r="J890" i="26"/>
  <c r="I890" i="26"/>
  <c r="J889" i="26"/>
  <c r="I889" i="26"/>
  <c r="J888" i="26"/>
  <c r="I888" i="26"/>
  <c r="J887" i="26"/>
  <c r="I887" i="26"/>
  <c r="J886" i="26"/>
  <c r="I886" i="26"/>
  <c r="J885" i="26"/>
  <c r="I885" i="26"/>
  <c r="J884" i="26"/>
  <c r="I884" i="26"/>
  <c r="J883" i="26"/>
  <c r="I883" i="26"/>
  <c r="J882" i="26"/>
  <c r="I882" i="26"/>
  <c r="J881" i="26"/>
  <c r="I881" i="26"/>
  <c r="J880" i="26"/>
  <c r="I880" i="26"/>
  <c r="J879" i="26"/>
  <c r="I879" i="26"/>
  <c r="J878" i="26"/>
  <c r="I878" i="26"/>
  <c r="J877" i="26"/>
  <c r="I877" i="26"/>
  <c r="J876" i="26"/>
  <c r="I876" i="26"/>
  <c r="J875" i="26"/>
  <c r="I875" i="26"/>
  <c r="J874" i="26"/>
  <c r="I874" i="26"/>
  <c r="J873" i="26"/>
  <c r="I873" i="26"/>
  <c r="J872" i="26"/>
  <c r="I872" i="26"/>
  <c r="J871" i="26"/>
  <c r="I871" i="26"/>
  <c r="J870" i="26"/>
  <c r="I870" i="26"/>
  <c r="J869" i="26"/>
  <c r="I869" i="26"/>
  <c r="J868" i="26"/>
  <c r="I868" i="26"/>
  <c r="J867" i="26"/>
  <c r="I867" i="26"/>
  <c r="J866" i="26"/>
  <c r="I866" i="26"/>
  <c r="J865" i="26"/>
  <c r="I865" i="26"/>
  <c r="J864" i="26"/>
  <c r="I864" i="26"/>
  <c r="J863" i="26"/>
  <c r="I863" i="26"/>
  <c r="J862" i="26"/>
  <c r="I862" i="26"/>
  <c r="J861" i="26"/>
  <c r="I861" i="26"/>
  <c r="J860" i="26"/>
  <c r="I860" i="26"/>
  <c r="J859" i="26"/>
  <c r="I859" i="26"/>
  <c r="J858" i="26"/>
  <c r="I858" i="26"/>
  <c r="J857" i="26"/>
  <c r="I857" i="26"/>
  <c r="J856" i="26"/>
  <c r="I856" i="26"/>
  <c r="J855" i="26"/>
  <c r="I855" i="26"/>
  <c r="J854" i="26"/>
  <c r="I854" i="26"/>
  <c r="J853" i="26"/>
  <c r="I853" i="26"/>
  <c r="J852" i="26"/>
  <c r="I852" i="26"/>
  <c r="J851" i="26"/>
  <c r="I851" i="26"/>
  <c r="J850" i="26"/>
  <c r="I850" i="26"/>
  <c r="J849" i="26"/>
  <c r="I849" i="26"/>
  <c r="J848" i="26"/>
  <c r="I848" i="26"/>
  <c r="J847" i="26"/>
  <c r="I847" i="26"/>
  <c r="J846" i="26"/>
  <c r="I846" i="26"/>
  <c r="J845" i="26"/>
  <c r="I845" i="26"/>
  <c r="J844" i="26"/>
  <c r="I844" i="26"/>
  <c r="J843" i="26"/>
  <c r="I843" i="26"/>
  <c r="J842" i="26"/>
  <c r="I842" i="26"/>
  <c r="J841" i="26"/>
  <c r="I841" i="26"/>
  <c r="J840" i="26"/>
  <c r="I840" i="26"/>
  <c r="J839" i="26"/>
  <c r="I839" i="26"/>
  <c r="J838" i="26"/>
  <c r="I838" i="26"/>
  <c r="J837" i="26"/>
  <c r="I837" i="26"/>
  <c r="J836" i="26"/>
  <c r="I836" i="26"/>
  <c r="J835" i="26"/>
  <c r="I835" i="26"/>
  <c r="J834" i="26"/>
  <c r="I834" i="26"/>
  <c r="J833" i="26"/>
  <c r="I833" i="26"/>
  <c r="J832" i="26"/>
  <c r="I832" i="26"/>
  <c r="J831" i="26"/>
  <c r="I831" i="26"/>
  <c r="J830" i="26"/>
  <c r="I830" i="26"/>
  <c r="J829" i="26"/>
  <c r="I829" i="26"/>
  <c r="J828" i="26"/>
  <c r="I828" i="26"/>
  <c r="J827" i="26"/>
  <c r="I827" i="26"/>
  <c r="J826" i="26"/>
  <c r="I826" i="26"/>
  <c r="J825" i="26"/>
  <c r="I825" i="26"/>
  <c r="J824" i="26"/>
  <c r="I824" i="26"/>
  <c r="J823" i="26"/>
  <c r="I823" i="26"/>
  <c r="J822" i="26"/>
  <c r="I822" i="26"/>
  <c r="J821" i="26"/>
  <c r="I821" i="26"/>
  <c r="J820" i="26"/>
  <c r="I820" i="26"/>
  <c r="J819" i="26"/>
  <c r="I819" i="26"/>
  <c r="J818" i="26"/>
  <c r="I818" i="26"/>
  <c r="J817" i="26"/>
  <c r="I817" i="26"/>
  <c r="J816" i="26"/>
  <c r="I816" i="26"/>
  <c r="J815" i="26"/>
  <c r="I815" i="26"/>
  <c r="J814" i="26"/>
  <c r="I814" i="26"/>
  <c r="J813" i="26"/>
  <c r="I813" i="26"/>
  <c r="J812" i="26"/>
  <c r="I812" i="26"/>
  <c r="J811" i="26"/>
  <c r="I811" i="26"/>
  <c r="J810" i="26"/>
  <c r="I810" i="26"/>
  <c r="J809" i="26"/>
  <c r="I809" i="26"/>
  <c r="J808" i="26"/>
  <c r="I808" i="26"/>
  <c r="J807" i="26"/>
  <c r="I807" i="26"/>
  <c r="J806" i="26"/>
  <c r="I806" i="26"/>
  <c r="J805" i="26"/>
  <c r="I805" i="26"/>
  <c r="J804" i="26"/>
  <c r="I804" i="26"/>
  <c r="J803" i="26"/>
  <c r="I803" i="26"/>
  <c r="J802" i="26"/>
  <c r="I802" i="26"/>
  <c r="J801" i="26"/>
  <c r="I801" i="26"/>
  <c r="J800" i="26"/>
  <c r="I800" i="26"/>
  <c r="J799" i="26"/>
  <c r="I799" i="26"/>
  <c r="J798" i="26"/>
  <c r="I798" i="26"/>
  <c r="J797" i="26"/>
  <c r="I797" i="26"/>
  <c r="J796" i="26"/>
  <c r="I796" i="26"/>
  <c r="J795" i="26"/>
  <c r="I795" i="26"/>
  <c r="J794" i="26"/>
  <c r="I794" i="26"/>
  <c r="J793" i="26"/>
  <c r="I793" i="26"/>
  <c r="J792" i="26"/>
  <c r="I792" i="26"/>
  <c r="J791" i="26"/>
  <c r="I791" i="26"/>
  <c r="J790" i="26"/>
  <c r="I790" i="26"/>
  <c r="J789" i="26"/>
  <c r="I789" i="26"/>
  <c r="J788" i="26"/>
  <c r="I788" i="26"/>
  <c r="J787" i="26"/>
  <c r="I787" i="26"/>
  <c r="J786" i="26"/>
  <c r="I786" i="26"/>
  <c r="J785" i="26"/>
  <c r="I785" i="26"/>
  <c r="J784" i="26"/>
  <c r="I784" i="26"/>
  <c r="J783" i="26"/>
  <c r="I783" i="26"/>
  <c r="J782" i="26"/>
  <c r="I782" i="26"/>
  <c r="J781" i="26"/>
  <c r="I781" i="26"/>
  <c r="J780" i="26"/>
  <c r="I780" i="26"/>
  <c r="J779" i="26"/>
  <c r="I779" i="26"/>
  <c r="J778" i="26"/>
  <c r="I778" i="26"/>
  <c r="J777" i="26"/>
  <c r="I777" i="26"/>
  <c r="J776" i="26"/>
  <c r="I776" i="26"/>
  <c r="J775" i="26"/>
  <c r="I775" i="26"/>
  <c r="J774" i="26"/>
  <c r="I774" i="26"/>
  <c r="J773" i="26"/>
  <c r="I773" i="26"/>
  <c r="J772" i="26"/>
  <c r="I772" i="26"/>
  <c r="J771" i="26"/>
  <c r="I771" i="26"/>
  <c r="J770" i="26"/>
  <c r="I770" i="26"/>
  <c r="J769" i="26"/>
  <c r="I769" i="26"/>
  <c r="J768" i="26"/>
  <c r="I768" i="26"/>
  <c r="J767" i="26"/>
  <c r="I767" i="26"/>
  <c r="J766" i="26"/>
  <c r="I766" i="26"/>
  <c r="J765" i="26"/>
  <c r="I765" i="26"/>
  <c r="J764" i="26"/>
  <c r="I764" i="26"/>
  <c r="J763" i="26"/>
  <c r="I763" i="26"/>
  <c r="J762" i="26"/>
  <c r="I762" i="26"/>
  <c r="J761" i="26"/>
  <c r="I761" i="26"/>
  <c r="J760" i="26"/>
  <c r="I760" i="26"/>
  <c r="J759" i="26"/>
  <c r="I759" i="26"/>
  <c r="J758" i="26"/>
  <c r="I758" i="26"/>
  <c r="J757" i="26"/>
  <c r="I757" i="26"/>
  <c r="J756" i="26"/>
  <c r="I756" i="26"/>
  <c r="J755" i="26"/>
  <c r="I755" i="26"/>
  <c r="J754" i="26"/>
  <c r="I754" i="26"/>
  <c r="J753" i="26"/>
  <c r="I753" i="26"/>
  <c r="J752" i="26"/>
  <c r="I752" i="26"/>
  <c r="J751" i="26"/>
  <c r="I751" i="26"/>
  <c r="J750" i="26"/>
  <c r="I750" i="26"/>
  <c r="J749" i="26"/>
  <c r="I749" i="26"/>
  <c r="J748" i="26"/>
  <c r="I748" i="26"/>
  <c r="J747" i="26"/>
  <c r="I747" i="26"/>
  <c r="J746" i="26"/>
  <c r="I746" i="26"/>
  <c r="J745" i="26"/>
  <c r="I745" i="26"/>
  <c r="J744" i="26"/>
  <c r="I744" i="26"/>
  <c r="J743" i="26"/>
  <c r="I743" i="26"/>
  <c r="J742" i="26"/>
  <c r="I742" i="26"/>
  <c r="J741" i="26"/>
  <c r="I741" i="26"/>
  <c r="J740" i="26"/>
  <c r="I740" i="26"/>
  <c r="J739" i="26"/>
  <c r="I739" i="26"/>
  <c r="J738" i="26"/>
  <c r="I738" i="26"/>
  <c r="J737" i="26"/>
  <c r="I737" i="26"/>
  <c r="J736" i="26"/>
  <c r="I736" i="26"/>
  <c r="J735" i="26"/>
  <c r="I735" i="26"/>
  <c r="J734" i="26"/>
  <c r="I734" i="26"/>
  <c r="J733" i="26"/>
  <c r="I733" i="26"/>
  <c r="J732" i="26"/>
  <c r="I732" i="26"/>
  <c r="J731" i="26"/>
  <c r="I731" i="26"/>
  <c r="J730" i="26"/>
  <c r="I730" i="26"/>
  <c r="J729" i="26"/>
  <c r="I729" i="26"/>
  <c r="J728" i="26"/>
  <c r="I728" i="26"/>
  <c r="J727" i="26"/>
  <c r="I727" i="26"/>
  <c r="J726" i="26"/>
  <c r="I726" i="26"/>
  <c r="J725" i="26"/>
  <c r="I725" i="26"/>
  <c r="J724" i="26"/>
  <c r="I724" i="26"/>
  <c r="J723" i="26"/>
  <c r="I723" i="26"/>
  <c r="J722" i="26"/>
  <c r="I722" i="26"/>
  <c r="J721" i="26"/>
  <c r="I721" i="26"/>
  <c r="J720" i="26"/>
  <c r="I720" i="26"/>
  <c r="J719" i="26"/>
  <c r="I719" i="26"/>
  <c r="J718" i="26"/>
  <c r="I718" i="26"/>
  <c r="J717" i="26"/>
  <c r="I717" i="26"/>
  <c r="J716" i="26"/>
  <c r="I716" i="26"/>
  <c r="J715" i="26"/>
  <c r="I715" i="26"/>
  <c r="J714" i="26"/>
  <c r="I714" i="26"/>
  <c r="J713" i="26"/>
  <c r="I713" i="26"/>
  <c r="J712" i="26"/>
  <c r="I712" i="26"/>
  <c r="J711" i="26"/>
  <c r="I711" i="26"/>
  <c r="J710" i="26"/>
  <c r="I710" i="26"/>
  <c r="J709" i="26"/>
  <c r="I709" i="26"/>
  <c r="J708" i="26"/>
  <c r="I708" i="26"/>
  <c r="J707" i="26"/>
  <c r="I707" i="26"/>
  <c r="J706" i="26"/>
  <c r="I706" i="26"/>
  <c r="J705" i="26"/>
  <c r="I705" i="26"/>
  <c r="J704" i="26"/>
  <c r="I704" i="26"/>
  <c r="J703" i="26"/>
  <c r="I703" i="26"/>
  <c r="J702" i="26"/>
  <c r="I702" i="26"/>
  <c r="J701" i="26"/>
  <c r="I701" i="26"/>
  <c r="J700" i="26"/>
  <c r="I700" i="26"/>
  <c r="J699" i="26"/>
  <c r="I699" i="26"/>
  <c r="J698" i="26"/>
  <c r="I698" i="26"/>
  <c r="J697" i="26"/>
  <c r="I697" i="26"/>
  <c r="J696" i="26"/>
  <c r="I696" i="26"/>
  <c r="J695" i="26"/>
  <c r="I695" i="26"/>
  <c r="J694" i="26"/>
  <c r="I694" i="26"/>
  <c r="J693" i="26"/>
  <c r="I693" i="26"/>
  <c r="J692" i="26"/>
  <c r="I692" i="26"/>
  <c r="J691" i="26"/>
  <c r="I691" i="26"/>
  <c r="J690" i="26"/>
  <c r="I690" i="26"/>
  <c r="J689" i="26"/>
  <c r="I689" i="26"/>
  <c r="J688" i="26"/>
  <c r="I688" i="26"/>
  <c r="J687" i="26"/>
  <c r="I687" i="26"/>
  <c r="J686" i="26"/>
  <c r="I686" i="26"/>
  <c r="J685" i="26"/>
  <c r="I685" i="26"/>
  <c r="J684" i="26"/>
  <c r="I684" i="26"/>
  <c r="J683" i="26"/>
  <c r="I683" i="26"/>
  <c r="J682" i="26"/>
  <c r="I682" i="26"/>
  <c r="J681" i="26"/>
  <c r="I681" i="26"/>
  <c r="J680" i="26"/>
  <c r="I680" i="26"/>
  <c r="J679" i="26"/>
  <c r="I679" i="26"/>
  <c r="J678" i="26"/>
  <c r="I678" i="26"/>
  <c r="J677" i="26"/>
  <c r="I677" i="26"/>
  <c r="J676" i="26"/>
  <c r="I676" i="26"/>
  <c r="J675" i="26"/>
  <c r="I675" i="26"/>
  <c r="J674" i="26"/>
  <c r="I674" i="26"/>
  <c r="J673" i="26"/>
  <c r="I673" i="26"/>
  <c r="J672" i="26"/>
  <c r="I672" i="26"/>
  <c r="J671" i="26"/>
  <c r="I671" i="26"/>
  <c r="J670" i="26"/>
  <c r="I670" i="26"/>
  <c r="J669" i="26"/>
  <c r="I669" i="26"/>
  <c r="J668" i="26"/>
  <c r="I668" i="26"/>
  <c r="J667" i="26"/>
  <c r="I667" i="26"/>
  <c r="J666" i="26"/>
  <c r="I666" i="26"/>
  <c r="J665" i="26"/>
  <c r="I665" i="26"/>
  <c r="J664" i="26"/>
  <c r="I664" i="26"/>
  <c r="J663" i="26"/>
  <c r="I663" i="26"/>
  <c r="J662" i="26"/>
  <c r="I662" i="26"/>
  <c r="J661" i="26"/>
  <c r="I661" i="26"/>
  <c r="J660" i="26"/>
  <c r="I660" i="26"/>
  <c r="J659" i="26"/>
  <c r="I659" i="26"/>
  <c r="J658" i="26"/>
  <c r="I658" i="26"/>
  <c r="J657" i="26"/>
  <c r="I657" i="26"/>
  <c r="J656" i="26"/>
  <c r="I656" i="26"/>
  <c r="J655" i="26"/>
  <c r="I655" i="26"/>
  <c r="J654" i="26"/>
  <c r="I654" i="26"/>
  <c r="J653" i="26"/>
  <c r="I653" i="26"/>
  <c r="J652" i="26"/>
  <c r="I652" i="26"/>
  <c r="J651" i="26"/>
  <c r="I651" i="26"/>
  <c r="J650" i="26"/>
  <c r="I650" i="26"/>
  <c r="J649" i="26"/>
  <c r="I649" i="26"/>
  <c r="J648" i="26"/>
  <c r="I648" i="26"/>
  <c r="J647" i="26"/>
  <c r="I647" i="26"/>
  <c r="J646" i="26"/>
  <c r="I646" i="26"/>
  <c r="J645" i="26"/>
  <c r="I645" i="26"/>
  <c r="J644" i="26"/>
  <c r="I644" i="26"/>
  <c r="J643" i="26"/>
  <c r="I643" i="26"/>
  <c r="J642" i="26"/>
  <c r="I642" i="26"/>
  <c r="J641" i="26"/>
  <c r="I641" i="26"/>
  <c r="J640" i="26"/>
  <c r="I640" i="26"/>
  <c r="J639" i="26"/>
  <c r="I639" i="26"/>
  <c r="J638" i="26"/>
  <c r="I638" i="26"/>
  <c r="J637" i="26"/>
  <c r="I637" i="26"/>
  <c r="J636" i="26"/>
  <c r="I636" i="26"/>
  <c r="J635" i="26"/>
  <c r="I635" i="26"/>
  <c r="J634" i="26"/>
  <c r="I634" i="26"/>
  <c r="J633" i="26"/>
  <c r="I633" i="26"/>
  <c r="J632" i="26"/>
  <c r="I632" i="26"/>
  <c r="J631" i="26"/>
  <c r="I631" i="26"/>
  <c r="J630" i="26"/>
  <c r="I630" i="26"/>
  <c r="J629" i="26"/>
  <c r="I629" i="26"/>
  <c r="J628" i="26"/>
  <c r="I628" i="26"/>
  <c r="J627" i="26"/>
  <c r="I627" i="26"/>
  <c r="J626" i="26"/>
  <c r="I626" i="26"/>
  <c r="J625" i="26"/>
  <c r="I625" i="26"/>
  <c r="J624" i="26"/>
  <c r="I624" i="26"/>
  <c r="J623" i="26"/>
  <c r="I623" i="26"/>
  <c r="J622" i="26"/>
  <c r="I622" i="26"/>
  <c r="J621" i="26"/>
  <c r="I621" i="26"/>
  <c r="J620" i="26"/>
  <c r="I620" i="26"/>
  <c r="J619" i="26"/>
  <c r="I619" i="26"/>
  <c r="J618" i="26"/>
  <c r="I618" i="26"/>
  <c r="J617" i="26"/>
  <c r="I617" i="26"/>
  <c r="J616" i="26"/>
  <c r="I616" i="26"/>
  <c r="J615" i="26"/>
  <c r="I615" i="26"/>
  <c r="J614" i="26"/>
  <c r="I614" i="26"/>
  <c r="J613" i="26"/>
  <c r="I613" i="26"/>
  <c r="J612" i="26"/>
  <c r="I612" i="26"/>
  <c r="J611" i="26"/>
  <c r="I611" i="26"/>
  <c r="J610" i="26"/>
  <c r="I610" i="26"/>
  <c r="J609" i="26"/>
  <c r="I609" i="26"/>
  <c r="J608" i="26"/>
  <c r="I608" i="26"/>
  <c r="J607" i="26"/>
  <c r="I607" i="26"/>
  <c r="J606" i="26"/>
  <c r="I606" i="26"/>
  <c r="J605" i="26"/>
  <c r="I605" i="26"/>
  <c r="J604" i="26"/>
  <c r="I604" i="26"/>
  <c r="J603" i="26"/>
  <c r="I603" i="26"/>
  <c r="J602" i="26"/>
  <c r="I602" i="26"/>
  <c r="J601" i="26"/>
  <c r="I601" i="26"/>
  <c r="J600" i="26"/>
  <c r="I600" i="26"/>
  <c r="J599" i="26"/>
  <c r="I599" i="26"/>
  <c r="J598" i="26"/>
  <c r="I598" i="26"/>
  <c r="J597" i="26"/>
  <c r="I597" i="26"/>
  <c r="J596" i="26"/>
  <c r="I596" i="26"/>
  <c r="J595" i="26"/>
  <c r="I595" i="26"/>
  <c r="J594" i="26"/>
  <c r="I594" i="26"/>
  <c r="J593" i="26"/>
  <c r="I593" i="26"/>
  <c r="J592" i="26"/>
  <c r="I592" i="26"/>
  <c r="J591" i="26"/>
  <c r="I591" i="26"/>
  <c r="J590" i="26"/>
  <c r="I590" i="26"/>
  <c r="J589" i="26"/>
  <c r="I589" i="26"/>
  <c r="J588" i="26"/>
  <c r="I588" i="26"/>
  <c r="J587" i="26"/>
  <c r="I587" i="26"/>
  <c r="J586" i="26"/>
  <c r="I586" i="26"/>
  <c r="J585" i="26"/>
  <c r="I585" i="26"/>
  <c r="J584" i="26"/>
  <c r="I584" i="26"/>
  <c r="J583" i="26"/>
  <c r="I583" i="26"/>
  <c r="J582" i="26"/>
  <c r="I582" i="26"/>
  <c r="J581" i="26"/>
  <c r="I581" i="26"/>
  <c r="J580" i="26"/>
  <c r="I580" i="26"/>
  <c r="J579" i="26"/>
  <c r="I579" i="26"/>
  <c r="J578" i="26"/>
  <c r="I578" i="26"/>
  <c r="J577" i="26"/>
  <c r="I577" i="26"/>
  <c r="J576" i="26"/>
  <c r="I576" i="26"/>
  <c r="J575" i="26"/>
  <c r="I575" i="26"/>
  <c r="J574" i="26"/>
  <c r="I574" i="26"/>
  <c r="J573" i="26"/>
  <c r="I573" i="26"/>
  <c r="J572" i="26"/>
  <c r="I572" i="26"/>
  <c r="J571" i="26"/>
  <c r="I571" i="26"/>
  <c r="J570" i="26"/>
  <c r="I570" i="26"/>
  <c r="J569" i="26"/>
  <c r="I569" i="26"/>
  <c r="J568" i="26"/>
  <c r="I568" i="26"/>
  <c r="J567" i="26"/>
  <c r="I567" i="26"/>
  <c r="J566" i="26"/>
  <c r="I566" i="26"/>
  <c r="J565" i="26"/>
  <c r="I565" i="26"/>
  <c r="J564" i="26"/>
  <c r="I564" i="26"/>
  <c r="J563" i="26"/>
  <c r="I563" i="26"/>
  <c r="J562" i="26"/>
  <c r="I562" i="26"/>
  <c r="J561" i="26"/>
  <c r="I561" i="26"/>
  <c r="J560" i="26"/>
  <c r="I560" i="26"/>
  <c r="J559" i="26"/>
  <c r="I559" i="26"/>
  <c r="J558" i="26"/>
  <c r="I558" i="26"/>
  <c r="J557" i="26"/>
  <c r="I557" i="26"/>
  <c r="J556" i="26"/>
  <c r="I556" i="26"/>
  <c r="J555" i="26"/>
  <c r="I555" i="26"/>
  <c r="J554" i="26"/>
  <c r="I554" i="26"/>
  <c r="J553" i="26"/>
  <c r="I553" i="26"/>
  <c r="J552" i="26"/>
  <c r="I552" i="26"/>
  <c r="J551" i="26"/>
  <c r="I551" i="26"/>
  <c r="J550" i="26"/>
  <c r="I550" i="26"/>
  <c r="J549" i="26"/>
  <c r="I549" i="26"/>
  <c r="J548" i="26"/>
  <c r="I548" i="26"/>
  <c r="J547" i="26"/>
  <c r="I547" i="26"/>
  <c r="J546" i="26"/>
  <c r="I546" i="26"/>
  <c r="J545" i="26"/>
  <c r="I545" i="26"/>
  <c r="J544" i="26"/>
  <c r="I544" i="26"/>
  <c r="J543" i="26"/>
  <c r="I543" i="26"/>
  <c r="J542" i="26"/>
  <c r="I542" i="26"/>
  <c r="J541" i="26"/>
  <c r="I541" i="26"/>
  <c r="J540" i="26"/>
  <c r="I540" i="26"/>
  <c r="J539" i="26"/>
  <c r="I539" i="26"/>
  <c r="J538" i="26"/>
  <c r="I538" i="26"/>
  <c r="J537" i="26"/>
  <c r="I537" i="26"/>
  <c r="J536" i="26"/>
  <c r="I536" i="26"/>
  <c r="J535" i="26"/>
  <c r="I535" i="26"/>
  <c r="J534" i="26"/>
  <c r="I534" i="26"/>
  <c r="J533" i="26"/>
  <c r="I533" i="26"/>
  <c r="J532" i="26"/>
  <c r="I532" i="26"/>
  <c r="J531" i="26"/>
  <c r="I531" i="26"/>
  <c r="J530" i="26"/>
  <c r="I530" i="26"/>
  <c r="J529" i="26"/>
  <c r="I529" i="26"/>
  <c r="J528" i="26"/>
  <c r="I528" i="26"/>
  <c r="J527" i="26"/>
  <c r="I527" i="26"/>
  <c r="J526" i="26"/>
  <c r="I526" i="26"/>
  <c r="J525" i="26"/>
  <c r="I525" i="26"/>
  <c r="J524" i="26"/>
  <c r="I524" i="26"/>
  <c r="J523" i="26"/>
  <c r="I523" i="26"/>
  <c r="J522" i="26"/>
  <c r="I522" i="26"/>
  <c r="J521" i="26"/>
  <c r="I521" i="26"/>
  <c r="J520" i="26"/>
  <c r="I520" i="26"/>
  <c r="J519" i="26"/>
  <c r="I519" i="26"/>
  <c r="J518" i="26"/>
  <c r="I518" i="26"/>
  <c r="J517" i="26"/>
  <c r="I517" i="26"/>
  <c r="J516" i="26"/>
  <c r="I516" i="26"/>
  <c r="J515" i="26"/>
  <c r="I515" i="26"/>
  <c r="J514" i="26"/>
  <c r="I514" i="26"/>
  <c r="J513" i="26"/>
  <c r="I513" i="26"/>
  <c r="J512" i="26"/>
  <c r="I512" i="26"/>
  <c r="J511" i="26"/>
  <c r="I511" i="26"/>
  <c r="J510" i="26"/>
  <c r="I510" i="26"/>
  <c r="J509" i="26"/>
  <c r="I509" i="26"/>
  <c r="J508" i="26"/>
  <c r="I508" i="26"/>
  <c r="J507" i="26"/>
  <c r="I507" i="26"/>
  <c r="J506" i="26"/>
  <c r="I506" i="26"/>
  <c r="J505" i="26"/>
  <c r="I505" i="26"/>
  <c r="J504" i="26"/>
  <c r="I504" i="26"/>
  <c r="J503" i="26"/>
  <c r="I503" i="26"/>
  <c r="J502" i="26"/>
  <c r="I502" i="26"/>
  <c r="J501" i="26"/>
  <c r="I501" i="26"/>
  <c r="J500" i="26"/>
  <c r="I500" i="26"/>
  <c r="J499" i="26"/>
  <c r="I499" i="26"/>
  <c r="J498" i="26"/>
  <c r="I498" i="26"/>
  <c r="J497" i="26"/>
  <c r="I497" i="26"/>
  <c r="J496" i="26"/>
  <c r="I496" i="26"/>
  <c r="J495" i="26"/>
  <c r="I495" i="26"/>
  <c r="J494" i="26"/>
  <c r="I494" i="26"/>
  <c r="J493" i="26"/>
  <c r="I493" i="26"/>
  <c r="J492" i="26"/>
  <c r="I492" i="26"/>
  <c r="J491" i="26"/>
  <c r="I491" i="26"/>
  <c r="J490" i="26"/>
  <c r="I490" i="26"/>
  <c r="J489" i="26"/>
  <c r="I489" i="26"/>
  <c r="J488" i="26"/>
  <c r="I488" i="26"/>
  <c r="J487" i="26"/>
  <c r="I487" i="26"/>
  <c r="J486" i="26"/>
  <c r="I486" i="26"/>
  <c r="J485" i="26"/>
  <c r="I485" i="26"/>
  <c r="J484" i="26"/>
  <c r="I484" i="26"/>
  <c r="J483" i="26"/>
  <c r="I483" i="26"/>
  <c r="J482" i="26"/>
  <c r="I482" i="26"/>
  <c r="J481" i="26"/>
  <c r="I481" i="26"/>
  <c r="J480" i="26"/>
  <c r="I480" i="26"/>
  <c r="J479" i="26"/>
  <c r="I479" i="26"/>
  <c r="J478" i="26"/>
  <c r="I478" i="26"/>
  <c r="J477" i="26"/>
  <c r="I477" i="26"/>
  <c r="J476" i="26"/>
  <c r="I476" i="26"/>
  <c r="J475" i="26"/>
  <c r="I475" i="26"/>
  <c r="J474" i="26"/>
  <c r="I474" i="26"/>
  <c r="J473" i="26"/>
  <c r="I473" i="26"/>
  <c r="J472" i="26"/>
  <c r="I472" i="26"/>
  <c r="J471" i="26"/>
  <c r="I471" i="26"/>
  <c r="J470" i="26"/>
  <c r="I470" i="26"/>
  <c r="J469" i="26"/>
  <c r="I469" i="26"/>
  <c r="J468" i="26"/>
  <c r="I468" i="26"/>
  <c r="J467" i="26"/>
  <c r="I467" i="26"/>
  <c r="J466" i="26"/>
  <c r="I466" i="26"/>
  <c r="J465" i="26"/>
  <c r="I465" i="26"/>
  <c r="J464" i="26"/>
  <c r="I464" i="26"/>
  <c r="J463" i="26"/>
  <c r="I463" i="26"/>
  <c r="J462" i="26"/>
  <c r="I462" i="26"/>
  <c r="J461" i="26"/>
  <c r="I461" i="26"/>
  <c r="J460" i="26"/>
  <c r="I460" i="26"/>
  <c r="J459" i="26"/>
  <c r="I459" i="26"/>
  <c r="J458" i="26"/>
  <c r="I458" i="26"/>
  <c r="J457" i="26"/>
  <c r="I457" i="26"/>
  <c r="J456" i="26"/>
  <c r="I456" i="26"/>
  <c r="J455" i="26"/>
  <c r="I455" i="26"/>
  <c r="J454" i="26"/>
  <c r="I454" i="26"/>
  <c r="J453" i="26"/>
  <c r="I453" i="26"/>
  <c r="J452" i="26"/>
  <c r="I452" i="26"/>
  <c r="J451" i="26"/>
  <c r="I451" i="26"/>
  <c r="J450" i="26"/>
  <c r="I450" i="26"/>
  <c r="J449" i="26"/>
  <c r="I449" i="26"/>
  <c r="J448" i="26"/>
  <c r="I448" i="26"/>
  <c r="J447" i="26"/>
  <c r="I447" i="26"/>
  <c r="J446" i="26"/>
  <c r="I446" i="26"/>
  <c r="J445" i="26"/>
  <c r="I445" i="26"/>
  <c r="J444" i="26"/>
  <c r="I444" i="26"/>
  <c r="J443" i="26"/>
  <c r="I443" i="26"/>
  <c r="J442" i="26"/>
  <c r="I442" i="26"/>
  <c r="J441" i="26"/>
  <c r="I441" i="26"/>
  <c r="J440" i="26"/>
  <c r="I440" i="26"/>
  <c r="J439" i="26"/>
  <c r="I439" i="26"/>
  <c r="J438" i="26"/>
  <c r="I438" i="26"/>
  <c r="J437" i="26"/>
  <c r="I437" i="26"/>
  <c r="J436" i="26"/>
  <c r="I436" i="26"/>
  <c r="J435" i="26"/>
  <c r="I435" i="26"/>
  <c r="J434" i="26"/>
  <c r="I434" i="26"/>
  <c r="J433" i="26"/>
  <c r="I433" i="26"/>
  <c r="J432" i="26"/>
  <c r="I432" i="26"/>
  <c r="J431" i="26"/>
  <c r="I431" i="26"/>
  <c r="J430" i="26"/>
  <c r="I430" i="26"/>
  <c r="J429" i="26"/>
  <c r="I429" i="26"/>
  <c r="J428" i="26"/>
  <c r="I428" i="26"/>
  <c r="J427" i="26"/>
  <c r="I427" i="26"/>
  <c r="J426" i="26"/>
  <c r="I426" i="26"/>
  <c r="J425" i="26"/>
  <c r="I425" i="26"/>
  <c r="J424" i="26"/>
  <c r="I424" i="26"/>
  <c r="J423" i="26"/>
  <c r="I423" i="26"/>
  <c r="J422" i="26"/>
  <c r="I422" i="26"/>
  <c r="J421" i="26"/>
  <c r="I421" i="26"/>
  <c r="J420" i="26"/>
  <c r="I420" i="26"/>
  <c r="J419" i="26"/>
  <c r="I419" i="26"/>
  <c r="J418" i="26"/>
  <c r="I418" i="26"/>
  <c r="J417" i="26"/>
  <c r="I417" i="26"/>
  <c r="J416" i="26"/>
  <c r="I416" i="26"/>
  <c r="J415" i="26"/>
  <c r="I415" i="26"/>
  <c r="J414" i="26"/>
  <c r="I414" i="26"/>
  <c r="J413" i="26"/>
  <c r="I413" i="26"/>
  <c r="J412" i="26"/>
  <c r="I412" i="26"/>
  <c r="J411" i="26"/>
  <c r="I411" i="26"/>
  <c r="J410" i="26"/>
  <c r="I410" i="26"/>
  <c r="J409" i="26"/>
  <c r="I409" i="26"/>
  <c r="J408" i="26"/>
  <c r="I408" i="26"/>
  <c r="J407" i="26"/>
  <c r="I407" i="26"/>
  <c r="J406" i="26"/>
  <c r="I406" i="26"/>
  <c r="J405" i="26"/>
  <c r="I405" i="26"/>
  <c r="J404" i="26"/>
  <c r="I404" i="26"/>
  <c r="J403" i="26"/>
  <c r="I403" i="26"/>
  <c r="J402" i="26"/>
  <c r="I402" i="26"/>
  <c r="J401" i="26"/>
  <c r="I401" i="26"/>
  <c r="J400" i="26"/>
  <c r="I400" i="26"/>
  <c r="J399" i="26"/>
  <c r="I399" i="26"/>
  <c r="J398" i="26"/>
  <c r="I398" i="26"/>
  <c r="J397" i="26"/>
  <c r="I397" i="26"/>
  <c r="J396" i="26"/>
  <c r="I396" i="26"/>
  <c r="J395" i="26"/>
  <c r="I395" i="26"/>
  <c r="J394" i="26"/>
  <c r="I394" i="26"/>
  <c r="J393" i="26"/>
  <c r="I393" i="26"/>
  <c r="J392" i="26"/>
  <c r="I392" i="26"/>
  <c r="J391" i="26"/>
  <c r="I391" i="26"/>
  <c r="J390" i="26"/>
  <c r="I390" i="26"/>
  <c r="J389" i="26"/>
  <c r="I389" i="26"/>
  <c r="J388" i="26"/>
  <c r="I388" i="26"/>
  <c r="J387" i="26"/>
  <c r="I387" i="26"/>
  <c r="J386" i="26"/>
  <c r="I386" i="26"/>
  <c r="J385" i="26"/>
  <c r="I385" i="26"/>
  <c r="J384" i="26"/>
  <c r="I384" i="26"/>
  <c r="J383" i="26"/>
  <c r="I383" i="26"/>
  <c r="J382" i="26"/>
  <c r="I382" i="26"/>
  <c r="J381" i="26"/>
  <c r="I381" i="26"/>
  <c r="J380" i="26"/>
  <c r="I380" i="26"/>
  <c r="J379" i="26"/>
  <c r="I379" i="26"/>
  <c r="J378" i="26"/>
  <c r="I378" i="26"/>
  <c r="J377" i="26"/>
  <c r="I377" i="26"/>
  <c r="J376" i="26"/>
  <c r="I376" i="26"/>
  <c r="J375" i="26"/>
  <c r="I375" i="26"/>
  <c r="J374" i="26"/>
  <c r="I374" i="26"/>
  <c r="J373" i="26"/>
  <c r="I373" i="26"/>
  <c r="J372" i="26"/>
  <c r="I372" i="26"/>
  <c r="J371" i="26"/>
  <c r="I371" i="26"/>
  <c r="J370" i="26"/>
  <c r="I370" i="26"/>
  <c r="J369" i="26"/>
  <c r="I369" i="26"/>
  <c r="J368" i="26"/>
  <c r="I368" i="26"/>
  <c r="J367" i="26"/>
  <c r="I367" i="26"/>
  <c r="J366" i="26"/>
  <c r="I366" i="26"/>
  <c r="J365" i="26"/>
  <c r="I365" i="26"/>
  <c r="J364" i="26"/>
  <c r="I364" i="26"/>
  <c r="J363" i="26"/>
  <c r="I363" i="26"/>
  <c r="J362" i="26"/>
  <c r="I362" i="26"/>
  <c r="J361" i="26"/>
  <c r="I361" i="26"/>
  <c r="J360" i="26"/>
  <c r="I360" i="26"/>
  <c r="J359" i="26"/>
  <c r="I359" i="26"/>
  <c r="J358" i="26"/>
  <c r="I358" i="26"/>
  <c r="J357" i="26"/>
  <c r="I357" i="26"/>
  <c r="J356" i="26"/>
  <c r="I356" i="26"/>
  <c r="J355" i="26"/>
  <c r="I355" i="26"/>
  <c r="J354" i="26"/>
  <c r="I354" i="26"/>
  <c r="J353" i="26"/>
  <c r="I353" i="26"/>
  <c r="J352" i="26"/>
  <c r="I352" i="26"/>
  <c r="J351" i="26"/>
  <c r="I351" i="26"/>
  <c r="J350" i="26"/>
  <c r="I350" i="26"/>
  <c r="J349" i="26"/>
  <c r="I349" i="26"/>
  <c r="J348" i="26"/>
  <c r="I348" i="26"/>
  <c r="J347" i="26"/>
  <c r="I347" i="26"/>
  <c r="J346" i="26"/>
  <c r="I346" i="26"/>
  <c r="J345" i="26"/>
  <c r="I345" i="26"/>
  <c r="J344" i="26"/>
  <c r="I344" i="26"/>
  <c r="J343" i="26"/>
  <c r="I343" i="26"/>
  <c r="J342" i="26"/>
  <c r="I342" i="26"/>
  <c r="J341" i="26"/>
  <c r="I341" i="26"/>
  <c r="J340" i="26"/>
  <c r="I340" i="26"/>
  <c r="J339" i="26"/>
  <c r="I339" i="26"/>
  <c r="J338" i="26"/>
  <c r="I338" i="26"/>
  <c r="J337" i="26"/>
  <c r="I337" i="26"/>
  <c r="J336" i="26"/>
  <c r="I336" i="26"/>
  <c r="J335" i="26"/>
  <c r="I335" i="26"/>
  <c r="J334" i="26"/>
  <c r="I334" i="26"/>
  <c r="J333" i="26"/>
  <c r="I333" i="26"/>
  <c r="J332" i="26"/>
  <c r="I332" i="26"/>
  <c r="J331" i="26"/>
  <c r="I331" i="26"/>
  <c r="J330" i="26"/>
  <c r="I330" i="26"/>
  <c r="J329" i="26"/>
  <c r="I329" i="26"/>
  <c r="J328" i="26"/>
  <c r="I328" i="26"/>
  <c r="J327" i="26"/>
  <c r="I327" i="26"/>
  <c r="J326" i="26"/>
  <c r="I326" i="26"/>
  <c r="J325" i="26"/>
  <c r="I325" i="26"/>
  <c r="J324" i="26"/>
  <c r="I324" i="26"/>
  <c r="J323" i="26"/>
  <c r="I323" i="26"/>
  <c r="J322" i="26"/>
  <c r="I322" i="26"/>
  <c r="J321" i="26"/>
  <c r="I321" i="26"/>
  <c r="J320" i="26"/>
  <c r="I320" i="26"/>
  <c r="J319" i="26"/>
  <c r="I319" i="26"/>
  <c r="J318" i="26"/>
  <c r="I318" i="26"/>
  <c r="J317" i="26"/>
  <c r="I317" i="26"/>
  <c r="J316" i="26"/>
  <c r="I316" i="26"/>
  <c r="J315" i="26"/>
  <c r="I315" i="26"/>
  <c r="J314" i="26"/>
  <c r="I314" i="26"/>
  <c r="J313" i="26"/>
  <c r="I313" i="26"/>
  <c r="J312" i="26"/>
  <c r="I312" i="26"/>
  <c r="J311" i="26"/>
  <c r="I311" i="26"/>
  <c r="J310" i="26"/>
  <c r="I310" i="26"/>
  <c r="J309" i="26"/>
  <c r="I309" i="26"/>
  <c r="J308" i="26"/>
  <c r="I308" i="26"/>
  <c r="J307" i="26"/>
  <c r="I307" i="26"/>
  <c r="J306" i="26"/>
  <c r="I306" i="26"/>
  <c r="J305" i="26"/>
  <c r="I305" i="26"/>
  <c r="J304" i="26"/>
  <c r="I304" i="26"/>
  <c r="J303" i="26"/>
  <c r="I303" i="26"/>
  <c r="J302" i="26"/>
  <c r="I302" i="26"/>
  <c r="J301" i="26"/>
  <c r="I301" i="26"/>
  <c r="J300" i="26"/>
  <c r="I300" i="26"/>
  <c r="J299" i="26"/>
  <c r="I299" i="26"/>
  <c r="J298" i="26"/>
  <c r="I298" i="26"/>
  <c r="J297" i="26"/>
  <c r="I297" i="26"/>
  <c r="J296" i="26"/>
  <c r="I296" i="26"/>
  <c r="J295" i="26"/>
  <c r="I295" i="26"/>
  <c r="J294" i="26"/>
  <c r="I294" i="26"/>
  <c r="J293" i="26"/>
  <c r="I293" i="26"/>
  <c r="J292" i="26"/>
  <c r="I292" i="26"/>
  <c r="J291" i="26"/>
  <c r="I291" i="26"/>
  <c r="J290" i="26"/>
  <c r="I290" i="26"/>
  <c r="J289" i="26"/>
  <c r="I289" i="26"/>
  <c r="J288" i="26"/>
  <c r="I288" i="26"/>
  <c r="J287" i="26"/>
  <c r="I287" i="26"/>
  <c r="J286" i="26"/>
  <c r="I286" i="26"/>
  <c r="J285" i="26"/>
  <c r="I285" i="26"/>
  <c r="J284" i="26"/>
  <c r="I284" i="26"/>
  <c r="J283" i="26"/>
  <c r="I283" i="26"/>
  <c r="J282" i="26"/>
  <c r="I282" i="26"/>
  <c r="J281" i="26"/>
  <c r="I281" i="26"/>
  <c r="J280" i="26"/>
  <c r="I280" i="26"/>
  <c r="J279" i="26"/>
  <c r="I279" i="26"/>
  <c r="J278" i="26"/>
  <c r="I278" i="26"/>
  <c r="J277" i="26"/>
  <c r="I277" i="26"/>
  <c r="J276" i="26"/>
  <c r="I276" i="26"/>
  <c r="J275" i="26"/>
  <c r="I275" i="26"/>
  <c r="J274" i="26"/>
  <c r="I274" i="26"/>
  <c r="J273" i="26"/>
  <c r="I273" i="26"/>
  <c r="J272" i="26"/>
  <c r="I272" i="26"/>
  <c r="J271" i="26"/>
  <c r="I271" i="26"/>
  <c r="J270" i="26"/>
  <c r="I270" i="26"/>
  <c r="J269" i="26"/>
  <c r="I269" i="26"/>
  <c r="J268" i="26"/>
  <c r="I268" i="26"/>
  <c r="J267" i="26"/>
  <c r="I267" i="26"/>
  <c r="J266" i="26"/>
  <c r="I266" i="26"/>
  <c r="J265" i="26"/>
  <c r="I265" i="26"/>
  <c r="J264" i="26"/>
  <c r="I264" i="26"/>
  <c r="J263" i="26"/>
  <c r="I263" i="26"/>
  <c r="J262" i="26"/>
  <c r="I262" i="26"/>
  <c r="J261" i="26"/>
  <c r="I261" i="26"/>
  <c r="J260" i="26"/>
  <c r="I260" i="26"/>
  <c r="J259" i="26"/>
  <c r="I259" i="26"/>
  <c r="J258" i="26"/>
  <c r="I258" i="26"/>
  <c r="J257" i="26"/>
  <c r="I257" i="26"/>
  <c r="J256" i="26"/>
  <c r="I256" i="26"/>
  <c r="J255" i="26"/>
  <c r="I255" i="26"/>
  <c r="J254" i="26"/>
  <c r="I254" i="26"/>
  <c r="J253" i="26"/>
  <c r="I253" i="26"/>
  <c r="J252" i="26"/>
  <c r="I252" i="26"/>
  <c r="J251" i="26"/>
  <c r="I251" i="26"/>
  <c r="J250" i="26"/>
  <c r="I250" i="26"/>
  <c r="J249" i="26"/>
  <c r="I249" i="26"/>
  <c r="J248" i="26"/>
  <c r="I248" i="26"/>
  <c r="J247" i="26"/>
  <c r="I247" i="26"/>
  <c r="J246" i="26"/>
  <c r="I246" i="26"/>
  <c r="J245" i="26"/>
  <c r="I245" i="26"/>
  <c r="J244" i="26"/>
  <c r="I244" i="26"/>
  <c r="J243" i="26"/>
  <c r="I243" i="26"/>
  <c r="J242" i="26"/>
  <c r="I242" i="26"/>
  <c r="J241" i="26"/>
  <c r="I241" i="26"/>
  <c r="J240" i="26"/>
  <c r="I240" i="26"/>
  <c r="J239" i="26"/>
  <c r="I239" i="26"/>
  <c r="J238" i="26"/>
  <c r="I238" i="26"/>
  <c r="J237" i="26"/>
  <c r="I237" i="26"/>
  <c r="J236" i="26"/>
  <c r="I236" i="26"/>
  <c r="J235" i="26"/>
  <c r="I235" i="26"/>
  <c r="J234" i="26"/>
  <c r="I234" i="26"/>
  <c r="J233" i="26"/>
  <c r="I233" i="26"/>
  <c r="J232" i="26"/>
  <c r="I232" i="26"/>
  <c r="J231" i="26"/>
  <c r="I231" i="26"/>
  <c r="J230" i="26"/>
  <c r="I230" i="26"/>
  <c r="J229" i="26"/>
  <c r="I229" i="26"/>
  <c r="J228" i="26"/>
  <c r="I228" i="26"/>
  <c r="J227" i="26"/>
  <c r="I227" i="26"/>
  <c r="J226" i="26"/>
  <c r="I226" i="26"/>
  <c r="J225" i="26"/>
  <c r="I225" i="26"/>
  <c r="J224" i="26"/>
  <c r="I224" i="26"/>
  <c r="J223" i="26"/>
  <c r="I223" i="26"/>
  <c r="J222" i="26"/>
  <c r="I222" i="26"/>
  <c r="J221" i="26"/>
  <c r="I221" i="26"/>
  <c r="J220" i="26"/>
  <c r="I220" i="26"/>
  <c r="J219" i="26"/>
  <c r="I219" i="26"/>
  <c r="J218" i="26"/>
  <c r="I218" i="26"/>
  <c r="J217" i="26"/>
  <c r="I217" i="26"/>
  <c r="J216" i="26"/>
  <c r="I216" i="26"/>
  <c r="J215" i="26"/>
  <c r="I215" i="26"/>
  <c r="J214" i="26"/>
  <c r="I214" i="26"/>
  <c r="J213" i="26"/>
  <c r="I213" i="26"/>
  <c r="J212" i="26"/>
  <c r="I212" i="26"/>
  <c r="J211" i="26"/>
  <c r="I211" i="26"/>
  <c r="J210" i="26"/>
  <c r="I210" i="26"/>
  <c r="J209" i="26"/>
  <c r="I209" i="26"/>
  <c r="J208" i="26"/>
  <c r="I208" i="26"/>
  <c r="J207" i="26"/>
  <c r="I207" i="26"/>
  <c r="J206" i="26"/>
  <c r="I206" i="26"/>
  <c r="J205" i="26"/>
  <c r="I205" i="26"/>
  <c r="J204" i="26"/>
  <c r="I204" i="26"/>
  <c r="J203" i="26"/>
  <c r="I203" i="26"/>
  <c r="J202" i="26"/>
  <c r="I202" i="26"/>
  <c r="J201" i="26"/>
  <c r="I201" i="26"/>
  <c r="J200" i="26"/>
  <c r="I200" i="26"/>
  <c r="J199" i="26"/>
  <c r="I199" i="26"/>
  <c r="J198" i="26"/>
  <c r="I198" i="26"/>
  <c r="J197" i="26"/>
  <c r="I197" i="26"/>
  <c r="J196" i="26"/>
  <c r="I196" i="26"/>
  <c r="J195" i="26"/>
  <c r="I195" i="26"/>
  <c r="J194" i="26"/>
  <c r="I194" i="26"/>
  <c r="J1153" i="25"/>
  <c r="I1153" i="25"/>
  <c r="J1152" i="25"/>
  <c r="I1152" i="25"/>
  <c r="J1151" i="25"/>
  <c r="I1151" i="25"/>
  <c r="J1150" i="25"/>
  <c r="I1150" i="25"/>
  <c r="J1149" i="25"/>
  <c r="I1149" i="25"/>
  <c r="J1148" i="25"/>
  <c r="I1148" i="25"/>
  <c r="J1147" i="25"/>
  <c r="I1147" i="25"/>
  <c r="J1146" i="25"/>
  <c r="I1146" i="25"/>
  <c r="J1145" i="25"/>
  <c r="I1145" i="25"/>
  <c r="J1144" i="25"/>
  <c r="I1144" i="25"/>
  <c r="J1143" i="25"/>
  <c r="I1143" i="25"/>
  <c r="J1142" i="25"/>
  <c r="I1142" i="25"/>
  <c r="J1141" i="25"/>
  <c r="I1141" i="25"/>
  <c r="J1140" i="25"/>
  <c r="I1140" i="25"/>
  <c r="J1139" i="25"/>
  <c r="I1139" i="25"/>
  <c r="J1138" i="25"/>
  <c r="I1138" i="25"/>
  <c r="J1137" i="25"/>
  <c r="I1137" i="25"/>
  <c r="J1136" i="25"/>
  <c r="I1136" i="25"/>
  <c r="J1135" i="25"/>
  <c r="I1135" i="25"/>
  <c r="J1134" i="25"/>
  <c r="I1134" i="25"/>
  <c r="J1133" i="25"/>
  <c r="I1133" i="25"/>
  <c r="J1132" i="25"/>
  <c r="I1132" i="25"/>
  <c r="J1131" i="25"/>
  <c r="I1131" i="25"/>
  <c r="J1130" i="25"/>
  <c r="I1130" i="25"/>
  <c r="J1129" i="25"/>
  <c r="I1129" i="25"/>
  <c r="J1128" i="25"/>
  <c r="I1128" i="25"/>
  <c r="J1127" i="25"/>
  <c r="I1127" i="25"/>
  <c r="J1126" i="25"/>
  <c r="I1126" i="25"/>
  <c r="J1125" i="25"/>
  <c r="I1125" i="25"/>
  <c r="J1124" i="25"/>
  <c r="I1124" i="25"/>
  <c r="J1123" i="25"/>
  <c r="I1123" i="25"/>
  <c r="J1122" i="25"/>
  <c r="I1122" i="25"/>
  <c r="J1121" i="25"/>
  <c r="I1121" i="25"/>
  <c r="J1120" i="25"/>
  <c r="I1120" i="25"/>
  <c r="J1119" i="25"/>
  <c r="I1119" i="25"/>
  <c r="J1118" i="25"/>
  <c r="I1118" i="25"/>
  <c r="J1117" i="25"/>
  <c r="I1117" i="25"/>
  <c r="J1116" i="25"/>
  <c r="I1116" i="25"/>
  <c r="J1115" i="25"/>
  <c r="I1115" i="25"/>
  <c r="J1114" i="25"/>
  <c r="I1114" i="25"/>
  <c r="J1113" i="25"/>
  <c r="I1113" i="25"/>
  <c r="J1112" i="25"/>
  <c r="I1112" i="25"/>
  <c r="J1111" i="25"/>
  <c r="I1111" i="25"/>
  <c r="J1110" i="25"/>
  <c r="I1110" i="25"/>
  <c r="J1109" i="25"/>
  <c r="I1109" i="25"/>
  <c r="J1108" i="25"/>
  <c r="I1108" i="25"/>
  <c r="J1107" i="25"/>
  <c r="I1107" i="25"/>
  <c r="J1106" i="25"/>
  <c r="I1106" i="25"/>
  <c r="J1105" i="25"/>
  <c r="I1105" i="25"/>
  <c r="J1104" i="25"/>
  <c r="I1104" i="25"/>
  <c r="J1103" i="25"/>
  <c r="I1103" i="25"/>
  <c r="J1102" i="25"/>
  <c r="I1102" i="25"/>
  <c r="J1101" i="25"/>
  <c r="I1101" i="25"/>
  <c r="J1100" i="25"/>
  <c r="I1100" i="25"/>
  <c r="J1099" i="25"/>
  <c r="I1099" i="25"/>
  <c r="J1098" i="25"/>
  <c r="I1098" i="25"/>
  <c r="J1097" i="25"/>
  <c r="I1097" i="25"/>
  <c r="J1096" i="25"/>
  <c r="I1096" i="25"/>
  <c r="J1095" i="25"/>
  <c r="I1095" i="25"/>
  <c r="J1094" i="25"/>
  <c r="I1094" i="25"/>
  <c r="J1093" i="25"/>
  <c r="I1093" i="25"/>
  <c r="J1092" i="25"/>
  <c r="I1092" i="25"/>
  <c r="J1091" i="25"/>
  <c r="I1091" i="25"/>
  <c r="J1090" i="25"/>
  <c r="I1090" i="25"/>
  <c r="J1089" i="25"/>
  <c r="I1089" i="25"/>
  <c r="J1088" i="25"/>
  <c r="I1088" i="25"/>
  <c r="J1087" i="25"/>
  <c r="I1087" i="25"/>
  <c r="J1086" i="25"/>
  <c r="I1086" i="25"/>
  <c r="J1085" i="25"/>
  <c r="I1085" i="25"/>
  <c r="J1084" i="25"/>
  <c r="I1084" i="25"/>
  <c r="J1083" i="25"/>
  <c r="I1083" i="25"/>
  <c r="J1082" i="25"/>
  <c r="I1082" i="25"/>
  <c r="J1081" i="25"/>
  <c r="I1081" i="25"/>
  <c r="J1080" i="25"/>
  <c r="I1080" i="25"/>
  <c r="J1079" i="25"/>
  <c r="I1079" i="25"/>
  <c r="J1078" i="25"/>
  <c r="I1078" i="25"/>
  <c r="J1077" i="25"/>
  <c r="I1077" i="25"/>
  <c r="J1076" i="25"/>
  <c r="I1076" i="25"/>
  <c r="J1075" i="25"/>
  <c r="I1075" i="25"/>
  <c r="J1074" i="25"/>
  <c r="I1074" i="25"/>
  <c r="J1073" i="25"/>
  <c r="I1073" i="25"/>
  <c r="J1072" i="25"/>
  <c r="I1072" i="25"/>
  <c r="J1071" i="25"/>
  <c r="I1071" i="25"/>
  <c r="J1070" i="25"/>
  <c r="I1070" i="25"/>
  <c r="J1069" i="25"/>
  <c r="I1069" i="25"/>
  <c r="J1068" i="25"/>
  <c r="I1068" i="25"/>
  <c r="J1067" i="25"/>
  <c r="I1067" i="25"/>
  <c r="J1066" i="25"/>
  <c r="I1066" i="25"/>
  <c r="J1065" i="25"/>
  <c r="I1065" i="25"/>
  <c r="J1064" i="25"/>
  <c r="I1064" i="25"/>
  <c r="J1063" i="25"/>
  <c r="I1063" i="25"/>
  <c r="J1062" i="25"/>
  <c r="I1062" i="25"/>
  <c r="J1061" i="25"/>
  <c r="I1061" i="25"/>
  <c r="J1060" i="25"/>
  <c r="I1060" i="25"/>
  <c r="J1059" i="25"/>
  <c r="I1059" i="25"/>
  <c r="J1058" i="25"/>
  <c r="I1058" i="25"/>
  <c r="J1057" i="25"/>
  <c r="I1057" i="25"/>
  <c r="J1056" i="25"/>
  <c r="I1056" i="25"/>
  <c r="J1055" i="25"/>
  <c r="I1055" i="25"/>
  <c r="J1054" i="25"/>
  <c r="I1054" i="25"/>
  <c r="J1053" i="25"/>
  <c r="I1053" i="25"/>
  <c r="J1052" i="25"/>
  <c r="I1052" i="25"/>
  <c r="J1051" i="25"/>
  <c r="I1051" i="25"/>
  <c r="J1050" i="25"/>
  <c r="I1050" i="25"/>
  <c r="J1049" i="25"/>
  <c r="I1049" i="25"/>
  <c r="J1048" i="25"/>
  <c r="I1048" i="25"/>
  <c r="J1047" i="25"/>
  <c r="I1047" i="25"/>
  <c r="J1046" i="25"/>
  <c r="I1046" i="25"/>
  <c r="J1045" i="25"/>
  <c r="I1045" i="25"/>
  <c r="J1044" i="25"/>
  <c r="I1044" i="25"/>
  <c r="J1043" i="25"/>
  <c r="I1043" i="25"/>
  <c r="J1042" i="25"/>
  <c r="I1042" i="25"/>
  <c r="J1041" i="25"/>
  <c r="I1041" i="25"/>
  <c r="J1040" i="25"/>
  <c r="I1040" i="25"/>
  <c r="J1039" i="25"/>
  <c r="I1039" i="25"/>
  <c r="J1038" i="25"/>
  <c r="I1038" i="25"/>
  <c r="J1037" i="25"/>
  <c r="I1037" i="25"/>
  <c r="J1036" i="25"/>
  <c r="I1036" i="25"/>
  <c r="J1035" i="25"/>
  <c r="I1035" i="25"/>
  <c r="J1034" i="25"/>
  <c r="I1034" i="25"/>
  <c r="J1033" i="25"/>
  <c r="I1033" i="25"/>
  <c r="J1032" i="25"/>
  <c r="I1032" i="25"/>
  <c r="J1031" i="25"/>
  <c r="I1031" i="25"/>
  <c r="J1030" i="25"/>
  <c r="I1030" i="25"/>
  <c r="J1029" i="25"/>
  <c r="I1029" i="25"/>
  <c r="J1028" i="25"/>
  <c r="I1028" i="25"/>
  <c r="J1027" i="25"/>
  <c r="I1027" i="25"/>
  <c r="J1026" i="25"/>
  <c r="I1026" i="25"/>
  <c r="J1025" i="25"/>
  <c r="I1025" i="25"/>
  <c r="J1024" i="25"/>
  <c r="I1024" i="25"/>
  <c r="J1023" i="25"/>
  <c r="I1023" i="25"/>
  <c r="J1022" i="25"/>
  <c r="I1022" i="25"/>
  <c r="J1021" i="25"/>
  <c r="I1021" i="25"/>
  <c r="J1020" i="25"/>
  <c r="I1020" i="25"/>
  <c r="J1019" i="25"/>
  <c r="I1019" i="25"/>
  <c r="J1018" i="25"/>
  <c r="I1018" i="25"/>
  <c r="J1017" i="25"/>
  <c r="I1017" i="25"/>
  <c r="J1016" i="25"/>
  <c r="I1016" i="25"/>
  <c r="J1015" i="25"/>
  <c r="I1015" i="25"/>
  <c r="J1014" i="25"/>
  <c r="I1014" i="25"/>
  <c r="J1013" i="25"/>
  <c r="I1013" i="25"/>
  <c r="J1012" i="25"/>
  <c r="I1012" i="25"/>
  <c r="J1011" i="25"/>
  <c r="I1011" i="25"/>
  <c r="J1010" i="25"/>
  <c r="I1010" i="25"/>
  <c r="J1009" i="25"/>
  <c r="I1009" i="25"/>
  <c r="J1008" i="25"/>
  <c r="I1008" i="25"/>
  <c r="J1007" i="25"/>
  <c r="I1007" i="25"/>
  <c r="J1006" i="25"/>
  <c r="I1006" i="25"/>
  <c r="J1005" i="25"/>
  <c r="I1005" i="25"/>
  <c r="J1004" i="25"/>
  <c r="I1004" i="25"/>
  <c r="J1003" i="25"/>
  <c r="I1003" i="25"/>
  <c r="J1002" i="25"/>
  <c r="I1002" i="25"/>
  <c r="J1001" i="25"/>
  <c r="I1001" i="25"/>
  <c r="J1000" i="25"/>
  <c r="I1000" i="25"/>
  <c r="J999" i="25"/>
  <c r="I999" i="25"/>
  <c r="J998" i="25"/>
  <c r="I998" i="25"/>
  <c r="J997" i="25"/>
  <c r="I997" i="25"/>
  <c r="J996" i="25"/>
  <c r="I996" i="25"/>
  <c r="J995" i="25"/>
  <c r="I995" i="25"/>
  <c r="J994" i="25"/>
  <c r="I994" i="25"/>
  <c r="J993" i="25"/>
  <c r="I993" i="25"/>
  <c r="J992" i="25"/>
  <c r="I992" i="25"/>
  <c r="J991" i="25"/>
  <c r="I991" i="25"/>
  <c r="J990" i="25"/>
  <c r="I990" i="25"/>
  <c r="J989" i="25"/>
  <c r="I989" i="25"/>
  <c r="J988" i="25"/>
  <c r="I988" i="25"/>
  <c r="J987" i="25"/>
  <c r="I987" i="25"/>
  <c r="J986" i="25"/>
  <c r="I986" i="25"/>
  <c r="J985" i="25"/>
  <c r="I985" i="25"/>
  <c r="J984" i="25"/>
  <c r="I984" i="25"/>
  <c r="J983" i="25"/>
  <c r="I983" i="25"/>
  <c r="J982" i="25"/>
  <c r="I982" i="25"/>
  <c r="J981" i="25"/>
  <c r="I981" i="25"/>
  <c r="J980" i="25"/>
  <c r="I980" i="25"/>
  <c r="J979" i="25"/>
  <c r="I979" i="25"/>
  <c r="J978" i="25"/>
  <c r="I978" i="25"/>
  <c r="J977" i="25"/>
  <c r="I977" i="25"/>
  <c r="J976" i="25"/>
  <c r="I976" i="25"/>
  <c r="J975" i="25"/>
  <c r="I975" i="25"/>
  <c r="J974" i="25"/>
  <c r="I974" i="25"/>
  <c r="J973" i="25"/>
  <c r="I973" i="25"/>
  <c r="J972" i="25"/>
  <c r="I972" i="25"/>
  <c r="J971" i="25"/>
  <c r="I971" i="25"/>
  <c r="J970" i="25"/>
  <c r="I970" i="25"/>
  <c r="J969" i="25"/>
  <c r="I969" i="25"/>
  <c r="J968" i="25"/>
  <c r="I968" i="25"/>
  <c r="J967" i="25"/>
  <c r="I967" i="25"/>
  <c r="J966" i="25"/>
  <c r="I966" i="25"/>
  <c r="J965" i="25"/>
  <c r="I965" i="25"/>
  <c r="J964" i="25"/>
  <c r="I964" i="25"/>
  <c r="J963" i="25"/>
  <c r="I963" i="25"/>
  <c r="J962" i="25"/>
  <c r="I962" i="25"/>
  <c r="J961" i="25"/>
  <c r="I961" i="25"/>
  <c r="J960" i="25"/>
  <c r="I960" i="25"/>
  <c r="J959" i="25"/>
  <c r="I959" i="25"/>
  <c r="J958" i="25"/>
  <c r="I958" i="25"/>
  <c r="J957" i="25"/>
  <c r="I957" i="25"/>
  <c r="J956" i="25"/>
  <c r="I956" i="25"/>
  <c r="J955" i="25"/>
  <c r="I955" i="25"/>
  <c r="J954" i="25"/>
  <c r="I954" i="25"/>
  <c r="J953" i="25"/>
  <c r="I953" i="25"/>
  <c r="J952" i="25"/>
  <c r="I952" i="25"/>
  <c r="J951" i="25"/>
  <c r="I951" i="25"/>
  <c r="J950" i="25"/>
  <c r="I950" i="25"/>
  <c r="J949" i="25"/>
  <c r="I949" i="25"/>
  <c r="J948" i="25"/>
  <c r="I948" i="25"/>
  <c r="J947" i="25"/>
  <c r="I947" i="25"/>
  <c r="J946" i="25"/>
  <c r="I946" i="25"/>
  <c r="J945" i="25"/>
  <c r="I945" i="25"/>
  <c r="J944" i="25"/>
  <c r="I944" i="25"/>
  <c r="J943" i="25"/>
  <c r="I943" i="25"/>
  <c r="J942" i="25"/>
  <c r="I942" i="25"/>
  <c r="J941" i="25"/>
  <c r="I941" i="25"/>
  <c r="J940" i="25"/>
  <c r="I940" i="25"/>
  <c r="J939" i="25"/>
  <c r="I939" i="25"/>
  <c r="J938" i="25"/>
  <c r="I938" i="25"/>
  <c r="J937" i="25"/>
  <c r="I937" i="25"/>
  <c r="J936" i="25"/>
  <c r="I936" i="25"/>
  <c r="J935" i="25"/>
  <c r="I935" i="25"/>
  <c r="J934" i="25"/>
  <c r="I934" i="25"/>
  <c r="J933" i="25"/>
  <c r="I933" i="25"/>
  <c r="J932" i="25"/>
  <c r="I932" i="25"/>
  <c r="J931" i="25"/>
  <c r="I931" i="25"/>
  <c r="J930" i="25"/>
  <c r="I930" i="25"/>
  <c r="J929" i="25"/>
  <c r="I929" i="25"/>
  <c r="J928" i="25"/>
  <c r="I928" i="25"/>
  <c r="J927" i="25"/>
  <c r="I927" i="25"/>
  <c r="J926" i="25"/>
  <c r="I926" i="25"/>
  <c r="J925" i="25"/>
  <c r="I925" i="25"/>
  <c r="J924" i="25"/>
  <c r="I924" i="25"/>
  <c r="J923" i="25"/>
  <c r="I923" i="25"/>
  <c r="J922" i="25"/>
  <c r="I922" i="25"/>
  <c r="J921" i="25"/>
  <c r="I921" i="25"/>
  <c r="J920" i="25"/>
  <c r="I920" i="25"/>
  <c r="J919" i="25"/>
  <c r="I919" i="25"/>
  <c r="J918" i="25"/>
  <c r="I918" i="25"/>
  <c r="J917" i="25"/>
  <c r="I917" i="25"/>
  <c r="J916" i="25"/>
  <c r="I916" i="25"/>
  <c r="J915" i="25"/>
  <c r="I915" i="25"/>
  <c r="J914" i="25"/>
  <c r="I914" i="25"/>
  <c r="J913" i="25"/>
  <c r="I913" i="25"/>
  <c r="J912" i="25"/>
  <c r="I912" i="25"/>
  <c r="J911" i="25"/>
  <c r="I911" i="25"/>
  <c r="J910" i="25"/>
  <c r="I910" i="25"/>
  <c r="J909" i="25"/>
  <c r="I909" i="25"/>
  <c r="J908" i="25"/>
  <c r="I908" i="25"/>
  <c r="J907" i="25"/>
  <c r="I907" i="25"/>
  <c r="J906" i="25"/>
  <c r="I906" i="25"/>
  <c r="J905" i="25"/>
  <c r="I905" i="25"/>
  <c r="J904" i="25"/>
  <c r="I904" i="25"/>
  <c r="J903" i="25"/>
  <c r="I903" i="25"/>
  <c r="J902" i="25"/>
  <c r="I902" i="25"/>
  <c r="J901" i="25"/>
  <c r="I901" i="25"/>
  <c r="J900" i="25"/>
  <c r="I900" i="25"/>
  <c r="J899" i="25"/>
  <c r="I899" i="25"/>
  <c r="J898" i="25"/>
  <c r="I898" i="25"/>
  <c r="J897" i="25"/>
  <c r="I897" i="25"/>
  <c r="J896" i="25"/>
  <c r="I896" i="25"/>
  <c r="J895" i="25"/>
  <c r="I895" i="25"/>
  <c r="J894" i="25"/>
  <c r="I894" i="25"/>
  <c r="J893" i="25"/>
  <c r="I893" i="25"/>
  <c r="J892" i="25"/>
  <c r="I892" i="25"/>
  <c r="J891" i="25"/>
  <c r="I891" i="25"/>
  <c r="J890" i="25"/>
  <c r="I890" i="25"/>
  <c r="J889" i="25"/>
  <c r="I889" i="25"/>
  <c r="J888" i="25"/>
  <c r="I888" i="25"/>
  <c r="J887" i="25"/>
  <c r="I887" i="25"/>
  <c r="J886" i="25"/>
  <c r="I886" i="25"/>
  <c r="J885" i="25"/>
  <c r="I885" i="25"/>
  <c r="J884" i="25"/>
  <c r="I884" i="25"/>
  <c r="J883" i="25"/>
  <c r="I883" i="25"/>
  <c r="J882" i="25"/>
  <c r="I882" i="25"/>
  <c r="J881" i="25"/>
  <c r="I881" i="25"/>
  <c r="J880" i="25"/>
  <c r="I880" i="25"/>
  <c r="J879" i="25"/>
  <c r="I879" i="25"/>
  <c r="J878" i="25"/>
  <c r="I878" i="25"/>
  <c r="J877" i="25"/>
  <c r="I877" i="25"/>
  <c r="J876" i="25"/>
  <c r="I876" i="25"/>
  <c r="J875" i="25"/>
  <c r="I875" i="25"/>
  <c r="J874" i="25"/>
  <c r="I874" i="25"/>
  <c r="J873" i="25"/>
  <c r="I873" i="25"/>
  <c r="J872" i="25"/>
  <c r="I872" i="25"/>
  <c r="J871" i="25"/>
  <c r="I871" i="25"/>
  <c r="J870" i="25"/>
  <c r="I870" i="25"/>
  <c r="J869" i="25"/>
  <c r="I869" i="25"/>
  <c r="J868" i="25"/>
  <c r="I868" i="25"/>
  <c r="J867" i="25"/>
  <c r="I867" i="25"/>
  <c r="J866" i="25"/>
  <c r="I866" i="25"/>
  <c r="J865" i="25"/>
  <c r="I865" i="25"/>
  <c r="J864" i="25"/>
  <c r="I864" i="25"/>
  <c r="J863" i="25"/>
  <c r="I863" i="25"/>
  <c r="J862" i="25"/>
  <c r="I862" i="25"/>
  <c r="J861" i="25"/>
  <c r="I861" i="25"/>
  <c r="J860" i="25"/>
  <c r="I860" i="25"/>
  <c r="J859" i="25"/>
  <c r="I859" i="25"/>
  <c r="J858" i="25"/>
  <c r="I858" i="25"/>
  <c r="J857" i="25"/>
  <c r="I857" i="25"/>
  <c r="J856" i="25"/>
  <c r="I856" i="25"/>
  <c r="J855" i="25"/>
  <c r="I855" i="25"/>
  <c r="J854" i="25"/>
  <c r="I854" i="25"/>
  <c r="J853" i="25"/>
  <c r="I853" i="25"/>
  <c r="J852" i="25"/>
  <c r="I852" i="25"/>
  <c r="J851" i="25"/>
  <c r="I851" i="25"/>
  <c r="J850" i="25"/>
  <c r="I850" i="25"/>
  <c r="J849" i="25"/>
  <c r="I849" i="25"/>
  <c r="J848" i="25"/>
  <c r="I848" i="25"/>
  <c r="J847" i="25"/>
  <c r="I847" i="25"/>
  <c r="J846" i="25"/>
  <c r="I846" i="25"/>
  <c r="J845" i="25"/>
  <c r="I845" i="25"/>
  <c r="J844" i="25"/>
  <c r="I844" i="25"/>
  <c r="J843" i="25"/>
  <c r="I843" i="25"/>
  <c r="J842" i="25"/>
  <c r="I842" i="25"/>
  <c r="J841" i="25"/>
  <c r="I841" i="25"/>
  <c r="J840" i="25"/>
  <c r="I840" i="25"/>
  <c r="J839" i="25"/>
  <c r="I839" i="25"/>
  <c r="J838" i="25"/>
  <c r="I838" i="25"/>
  <c r="J837" i="25"/>
  <c r="I837" i="25"/>
  <c r="J836" i="25"/>
  <c r="I836" i="25"/>
  <c r="J835" i="25"/>
  <c r="I835" i="25"/>
  <c r="J834" i="25"/>
  <c r="I834" i="25"/>
  <c r="J833" i="25"/>
  <c r="I833" i="25"/>
  <c r="J832" i="25"/>
  <c r="I832" i="25"/>
  <c r="J831" i="25"/>
  <c r="I831" i="25"/>
  <c r="J830" i="25"/>
  <c r="I830" i="25"/>
  <c r="J829" i="25"/>
  <c r="I829" i="25"/>
  <c r="J828" i="25"/>
  <c r="I828" i="25"/>
  <c r="J827" i="25"/>
  <c r="I827" i="25"/>
  <c r="J826" i="25"/>
  <c r="I826" i="25"/>
  <c r="J825" i="25"/>
  <c r="I825" i="25"/>
  <c r="J824" i="25"/>
  <c r="I824" i="25"/>
  <c r="J823" i="25"/>
  <c r="I823" i="25"/>
  <c r="J822" i="25"/>
  <c r="I822" i="25"/>
  <c r="J821" i="25"/>
  <c r="I821" i="25"/>
  <c r="J820" i="25"/>
  <c r="I820" i="25"/>
  <c r="J819" i="25"/>
  <c r="I819" i="25"/>
  <c r="J818" i="25"/>
  <c r="I818" i="25"/>
  <c r="J817" i="25"/>
  <c r="I817" i="25"/>
  <c r="J816" i="25"/>
  <c r="I816" i="25"/>
  <c r="J815" i="25"/>
  <c r="I815" i="25"/>
  <c r="J814" i="25"/>
  <c r="I814" i="25"/>
  <c r="J813" i="25"/>
  <c r="I813" i="25"/>
  <c r="J812" i="25"/>
  <c r="I812" i="25"/>
  <c r="J811" i="25"/>
  <c r="I811" i="25"/>
  <c r="J810" i="25"/>
  <c r="I810" i="25"/>
  <c r="J809" i="25"/>
  <c r="I809" i="25"/>
  <c r="J808" i="25"/>
  <c r="I808" i="25"/>
  <c r="J807" i="25"/>
  <c r="I807" i="25"/>
  <c r="J806" i="25"/>
  <c r="I806" i="25"/>
  <c r="J805" i="25"/>
  <c r="I805" i="25"/>
  <c r="J804" i="25"/>
  <c r="I804" i="25"/>
  <c r="J803" i="25"/>
  <c r="I803" i="25"/>
  <c r="J802" i="25"/>
  <c r="I802" i="25"/>
  <c r="J801" i="25"/>
  <c r="I801" i="25"/>
  <c r="J800" i="25"/>
  <c r="I800" i="25"/>
  <c r="J799" i="25"/>
  <c r="I799" i="25"/>
  <c r="J798" i="25"/>
  <c r="I798" i="25"/>
  <c r="J797" i="25"/>
  <c r="I797" i="25"/>
  <c r="J796" i="25"/>
  <c r="I796" i="25"/>
  <c r="J795" i="25"/>
  <c r="I795" i="25"/>
  <c r="J794" i="25"/>
  <c r="I794" i="25"/>
  <c r="J793" i="25"/>
  <c r="I793" i="25"/>
  <c r="J792" i="25"/>
  <c r="I792" i="25"/>
  <c r="J791" i="25"/>
  <c r="I791" i="25"/>
  <c r="J790" i="25"/>
  <c r="I790" i="25"/>
  <c r="J789" i="25"/>
  <c r="I789" i="25"/>
  <c r="J788" i="25"/>
  <c r="I788" i="25"/>
  <c r="J787" i="25"/>
  <c r="I787" i="25"/>
  <c r="J786" i="25"/>
  <c r="I786" i="25"/>
  <c r="J785" i="25"/>
  <c r="I785" i="25"/>
  <c r="J784" i="25"/>
  <c r="I784" i="25"/>
  <c r="J783" i="25"/>
  <c r="I783" i="25"/>
  <c r="J782" i="25"/>
  <c r="I782" i="25"/>
  <c r="J781" i="25"/>
  <c r="I781" i="25"/>
  <c r="J780" i="25"/>
  <c r="I780" i="25"/>
  <c r="J779" i="25"/>
  <c r="I779" i="25"/>
  <c r="J778" i="25"/>
  <c r="I778" i="25"/>
  <c r="J777" i="25"/>
  <c r="I777" i="25"/>
  <c r="J776" i="25"/>
  <c r="I776" i="25"/>
  <c r="J775" i="25"/>
  <c r="I775" i="25"/>
  <c r="J774" i="25"/>
  <c r="I774" i="25"/>
  <c r="J773" i="25"/>
  <c r="I773" i="25"/>
  <c r="J772" i="25"/>
  <c r="I772" i="25"/>
  <c r="J771" i="25"/>
  <c r="I771" i="25"/>
  <c r="J770" i="25"/>
  <c r="I770" i="25"/>
  <c r="J769" i="25"/>
  <c r="I769" i="25"/>
  <c r="J768" i="25"/>
  <c r="I768" i="25"/>
  <c r="J767" i="25"/>
  <c r="I767" i="25"/>
  <c r="J766" i="25"/>
  <c r="I766" i="25"/>
  <c r="J765" i="25"/>
  <c r="I765" i="25"/>
  <c r="J764" i="25"/>
  <c r="I764" i="25"/>
  <c r="J763" i="25"/>
  <c r="I763" i="25"/>
  <c r="J762" i="25"/>
  <c r="I762" i="25"/>
  <c r="J761" i="25"/>
  <c r="I761" i="25"/>
  <c r="J760" i="25"/>
  <c r="I760" i="25"/>
  <c r="J759" i="25"/>
  <c r="I759" i="25"/>
  <c r="J758" i="25"/>
  <c r="I758" i="25"/>
  <c r="J757" i="25"/>
  <c r="I757" i="25"/>
  <c r="J756" i="25"/>
  <c r="I756" i="25"/>
  <c r="J755" i="25"/>
  <c r="I755" i="25"/>
  <c r="J754" i="25"/>
  <c r="I754" i="25"/>
  <c r="J753" i="25"/>
  <c r="I753" i="25"/>
  <c r="J752" i="25"/>
  <c r="I752" i="25"/>
  <c r="J751" i="25"/>
  <c r="I751" i="25"/>
  <c r="J750" i="25"/>
  <c r="I750" i="25"/>
  <c r="J749" i="25"/>
  <c r="I749" i="25"/>
  <c r="J748" i="25"/>
  <c r="I748" i="25"/>
  <c r="J747" i="25"/>
  <c r="I747" i="25"/>
  <c r="J746" i="25"/>
  <c r="I746" i="25"/>
  <c r="J745" i="25"/>
  <c r="I745" i="25"/>
  <c r="J744" i="25"/>
  <c r="I744" i="25"/>
  <c r="J743" i="25"/>
  <c r="I743" i="25"/>
  <c r="J742" i="25"/>
  <c r="I742" i="25"/>
  <c r="J741" i="25"/>
  <c r="I741" i="25"/>
  <c r="J740" i="25"/>
  <c r="I740" i="25"/>
  <c r="J739" i="25"/>
  <c r="I739" i="25"/>
  <c r="J738" i="25"/>
  <c r="I738" i="25"/>
  <c r="J737" i="25"/>
  <c r="I737" i="25"/>
  <c r="J736" i="25"/>
  <c r="I736" i="25"/>
  <c r="J735" i="25"/>
  <c r="I735" i="25"/>
  <c r="J734" i="25"/>
  <c r="I734" i="25"/>
  <c r="J733" i="25"/>
  <c r="I733" i="25"/>
  <c r="J732" i="25"/>
  <c r="I732" i="25"/>
  <c r="J731" i="25"/>
  <c r="I731" i="25"/>
  <c r="J730" i="25"/>
  <c r="I730" i="25"/>
  <c r="J729" i="25"/>
  <c r="I729" i="25"/>
  <c r="J728" i="25"/>
  <c r="I728" i="25"/>
  <c r="J727" i="25"/>
  <c r="I727" i="25"/>
  <c r="J726" i="25"/>
  <c r="I726" i="25"/>
  <c r="J725" i="25"/>
  <c r="I725" i="25"/>
  <c r="J724" i="25"/>
  <c r="I724" i="25"/>
  <c r="J723" i="25"/>
  <c r="I723" i="25"/>
  <c r="J722" i="25"/>
  <c r="I722" i="25"/>
  <c r="J721" i="25"/>
  <c r="I721" i="25"/>
  <c r="J720" i="25"/>
  <c r="I720" i="25"/>
  <c r="J719" i="25"/>
  <c r="I719" i="25"/>
  <c r="J718" i="25"/>
  <c r="I718" i="25"/>
  <c r="J717" i="25"/>
  <c r="I717" i="25"/>
  <c r="J716" i="25"/>
  <c r="I716" i="25"/>
  <c r="J715" i="25"/>
  <c r="I715" i="25"/>
  <c r="J714" i="25"/>
  <c r="I714" i="25"/>
  <c r="J713" i="25"/>
  <c r="I713" i="25"/>
  <c r="J712" i="25"/>
  <c r="I712" i="25"/>
  <c r="J711" i="25"/>
  <c r="I711" i="25"/>
  <c r="J710" i="25"/>
  <c r="I710" i="25"/>
  <c r="J709" i="25"/>
  <c r="I709" i="25"/>
  <c r="J708" i="25"/>
  <c r="I708" i="25"/>
  <c r="J707" i="25"/>
  <c r="I707" i="25"/>
  <c r="J706" i="25"/>
  <c r="I706" i="25"/>
  <c r="J705" i="25"/>
  <c r="I705" i="25"/>
  <c r="J704" i="25"/>
  <c r="I704" i="25"/>
  <c r="J703" i="25"/>
  <c r="I703" i="25"/>
  <c r="J702" i="25"/>
  <c r="I702" i="25"/>
  <c r="J701" i="25"/>
  <c r="I701" i="25"/>
  <c r="J700" i="25"/>
  <c r="I700" i="25"/>
  <c r="J699" i="25"/>
  <c r="I699" i="25"/>
  <c r="J698" i="25"/>
  <c r="I698" i="25"/>
  <c r="J697" i="25"/>
  <c r="I697" i="25"/>
  <c r="J696" i="25"/>
  <c r="I696" i="25"/>
  <c r="J695" i="25"/>
  <c r="I695" i="25"/>
  <c r="J694" i="25"/>
  <c r="I694" i="25"/>
  <c r="J693" i="25"/>
  <c r="I693" i="25"/>
  <c r="J692" i="25"/>
  <c r="I692" i="25"/>
  <c r="J691" i="25"/>
  <c r="I691" i="25"/>
  <c r="J690" i="25"/>
  <c r="I690" i="25"/>
  <c r="J689" i="25"/>
  <c r="I689" i="25"/>
  <c r="J688" i="25"/>
  <c r="I688" i="25"/>
  <c r="J687" i="25"/>
  <c r="I687" i="25"/>
  <c r="J686" i="25"/>
  <c r="I686" i="25"/>
  <c r="J685" i="25"/>
  <c r="I685" i="25"/>
  <c r="J684" i="25"/>
  <c r="I684" i="25"/>
  <c r="J683" i="25"/>
  <c r="I683" i="25"/>
  <c r="J682" i="25"/>
  <c r="I682" i="25"/>
  <c r="J681" i="25"/>
  <c r="I681" i="25"/>
  <c r="J680" i="25"/>
  <c r="I680" i="25"/>
  <c r="J679" i="25"/>
  <c r="I679" i="25"/>
  <c r="J678" i="25"/>
  <c r="I678" i="25"/>
  <c r="J677" i="25"/>
  <c r="I677" i="25"/>
  <c r="J676" i="25"/>
  <c r="I676" i="25"/>
  <c r="J675" i="25"/>
  <c r="I675" i="25"/>
  <c r="J674" i="25"/>
  <c r="I674" i="25"/>
  <c r="J673" i="25"/>
  <c r="I673" i="25"/>
  <c r="J672" i="25"/>
  <c r="I672" i="25"/>
  <c r="J671" i="25"/>
  <c r="I671" i="25"/>
  <c r="J670" i="25"/>
  <c r="I670" i="25"/>
  <c r="J669" i="25"/>
  <c r="I669" i="25"/>
  <c r="J668" i="25"/>
  <c r="I668" i="25"/>
  <c r="J667" i="25"/>
  <c r="I667" i="25"/>
  <c r="J666" i="25"/>
  <c r="I666" i="25"/>
  <c r="J665" i="25"/>
  <c r="I665" i="25"/>
  <c r="J664" i="25"/>
  <c r="I664" i="25"/>
  <c r="J663" i="25"/>
  <c r="I663" i="25"/>
  <c r="J662" i="25"/>
  <c r="I662" i="25"/>
  <c r="J661" i="25"/>
  <c r="I661" i="25"/>
  <c r="J660" i="25"/>
  <c r="I660" i="25"/>
  <c r="J659" i="25"/>
  <c r="I659" i="25"/>
  <c r="J658" i="25"/>
  <c r="I658" i="25"/>
  <c r="J657" i="25"/>
  <c r="I657" i="25"/>
  <c r="J656" i="25"/>
  <c r="I656" i="25"/>
  <c r="J655" i="25"/>
  <c r="I655" i="25"/>
  <c r="J654" i="25"/>
  <c r="I654" i="25"/>
  <c r="J653" i="25"/>
  <c r="I653" i="25"/>
  <c r="J652" i="25"/>
  <c r="I652" i="25"/>
  <c r="J651" i="25"/>
  <c r="I651" i="25"/>
  <c r="J650" i="25"/>
  <c r="I650" i="25"/>
  <c r="J649" i="25"/>
  <c r="I649" i="25"/>
  <c r="J648" i="25"/>
  <c r="I648" i="25"/>
  <c r="J647" i="25"/>
  <c r="I647" i="25"/>
  <c r="J646" i="25"/>
  <c r="I646" i="25"/>
  <c r="J645" i="25"/>
  <c r="I645" i="25"/>
  <c r="J644" i="25"/>
  <c r="I644" i="25"/>
  <c r="J643" i="25"/>
  <c r="I643" i="25"/>
  <c r="J642" i="25"/>
  <c r="I642" i="25"/>
  <c r="J641" i="25"/>
  <c r="I641" i="25"/>
  <c r="J640" i="25"/>
  <c r="I640" i="25"/>
  <c r="J639" i="25"/>
  <c r="I639" i="25"/>
  <c r="J638" i="25"/>
  <c r="I638" i="25"/>
  <c r="J637" i="25"/>
  <c r="I637" i="25"/>
  <c r="J636" i="25"/>
  <c r="I636" i="25"/>
  <c r="J635" i="25"/>
  <c r="I635" i="25"/>
  <c r="J634" i="25"/>
  <c r="I634" i="25"/>
  <c r="J633" i="25"/>
  <c r="I633" i="25"/>
  <c r="J632" i="25"/>
  <c r="I632" i="25"/>
  <c r="J631" i="25"/>
  <c r="I631" i="25"/>
  <c r="J630" i="25"/>
  <c r="I630" i="25"/>
  <c r="J629" i="25"/>
  <c r="I629" i="25"/>
  <c r="J628" i="25"/>
  <c r="I628" i="25"/>
  <c r="J627" i="25"/>
  <c r="I627" i="25"/>
  <c r="J626" i="25"/>
  <c r="I626" i="25"/>
  <c r="J625" i="25"/>
  <c r="I625" i="25"/>
  <c r="J624" i="25"/>
  <c r="I624" i="25"/>
  <c r="J623" i="25"/>
  <c r="I623" i="25"/>
  <c r="J622" i="25"/>
  <c r="I622" i="25"/>
  <c r="J621" i="25"/>
  <c r="I621" i="25"/>
  <c r="J620" i="25"/>
  <c r="I620" i="25"/>
  <c r="J619" i="25"/>
  <c r="I619" i="25"/>
  <c r="J618" i="25"/>
  <c r="I618" i="25"/>
  <c r="J617" i="25"/>
  <c r="I617" i="25"/>
  <c r="J616" i="25"/>
  <c r="I616" i="25"/>
  <c r="J615" i="25"/>
  <c r="I615" i="25"/>
  <c r="J614" i="25"/>
  <c r="I614" i="25"/>
  <c r="J613" i="25"/>
  <c r="I613" i="25"/>
  <c r="J612" i="25"/>
  <c r="I612" i="25"/>
  <c r="J611" i="25"/>
  <c r="I611" i="25"/>
  <c r="J610" i="25"/>
  <c r="I610" i="25"/>
  <c r="J609" i="25"/>
  <c r="I609" i="25"/>
  <c r="J608" i="25"/>
  <c r="I608" i="25"/>
  <c r="J607" i="25"/>
  <c r="I607" i="25"/>
  <c r="J606" i="25"/>
  <c r="I606" i="25"/>
  <c r="J605" i="25"/>
  <c r="I605" i="25"/>
  <c r="J604" i="25"/>
  <c r="I604" i="25"/>
  <c r="J603" i="25"/>
  <c r="I603" i="25"/>
  <c r="J602" i="25"/>
  <c r="I602" i="25"/>
  <c r="J601" i="25"/>
  <c r="I601" i="25"/>
  <c r="J600" i="25"/>
  <c r="I600" i="25"/>
  <c r="J599" i="25"/>
  <c r="I599" i="25"/>
  <c r="J598" i="25"/>
  <c r="I598" i="25"/>
  <c r="J597" i="25"/>
  <c r="I597" i="25"/>
  <c r="J596" i="25"/>
  <c r="I596" i="25"/>
  <c r="J595" i="25"/>
  <c r="I595" i="25"/>
  <c r="J594" i="25"/>
  <c r="I594" i="25"/>
  <c r="J593" i="25"/>
  <c r="I593" i="25"/>
  <c r="J592" i="25"/>
  <c r="I592" i="25"/>
  <c r="J591" i="25"/>
  <c r="I591" i="25"/>
  <c r="J590" i="25"/>
  <c r="I590" i="25"/>
  <c r="J589" i="25"/>
  <c r="I589" i="25"/>
  <c r="J588" i="25"/>
  <c r="I588" i="25"/>
  <c r="J587" i="25"/>
  <c r="I587" i="25"/>
  <c r="J586" i="25"/>
  <c r="I586" i="25"/>
  <c r="J585" i="25"/>
  <c r="I585" i="25"/>
  <c r="J584" i="25"/>
  <c r="I584" i="25"/>
  <c r="J583" i="25"/>
  <c r="I583" i="25"/>
  <c r="J582" i="25"/>
  <c r="I582" i="25"/>
  <c r="J581" i="25"/>
  <c r="I581" i="25"/>
  <c r="J580" i="25"/>
  <c r="I580" i="25"/>
  <c r="J579" i="25"/>
  <c r="I579" i="25"/>
  <c r="J578" i="25"/>
  <c r="I578" i="25"/>
  <c r="J577" i="25"/>
  <c r="I577" i="25"/>
  <c r="J576" i="25"/>
  <c r="I576" i="25"/>
  <c r="J575" i="25"/>
  <c r="I575" i="25"/>
  <c r="J574" i="25"/>
  <c r="I574" i="25"/>
  <c r="J573" i="25"/>
  <c r="I573" i="25"/>
  <c r="J572" i="25"/>
  <c r="I572" i="25"/>
  <c r="J571" i="25"/>
  <c r="I571" i="25"/>
  <c r="J570" i="25"/>
  <c r="I570" i="25"/>
  <c r="J569" i="25"/>
  <c r="I569" i="25"/>
  <c r="J568" i="25"/>
  <c r="I568" i="25"/>
  <c r="J567" i="25"/>
  <c r="I567" i="25"/>
  <c r="J566" i="25"/>
  <c r="I566" i="25"/>
  <c r="J565" i="25"/>
  <c r="I565" i="25"/>
  <c r="J564" i="25"/>
  <c r="I564" i="25"/>
  <c r="J563" i="25"/>
  <c r="I563" i="25"/>
  <c r="J562" i="25"/>
  <c r="I562" i="25"/>
  <c r="J561" i="25"/>
  <c r="I561" i="25"/>
  <c r="J560" i="25"/>
  <c r="I560" i="25"/>
  <c r="J559" i="25"/>
  <c r="I559" i="25"/>
  <c r="J558" i="25"/>
  <c r="I558" i="25"/>
  <c r="J557" i="25"/>
  <c r="I557" i="25"/>
  <c r="J556" i="25"/>
  <c r="I556" i="25"/>
  <c r="J555" i="25"/>
  <c r="I555" i="25"/>
  <c r="J554" i="25"/>
  <c r="I554" i="25"/>
  <c r="J553" i="25"/>
  <c r="I553" i="25"/>
  <c r="J552" i="25"/>
  <c r="I552" i="25"/>
  <c r="J551" i="25"/>
  <c r="I551" i="25"/>
  <c r="J550" i="25"/>
  <c r="I550" i="25"/>
  <c r="J549" i="25"/>
  <c r="I549" i="25"/>
  <c r="J548" i="25"/>
  <c r="I548" i="25"/>
  <c r="J547" i="25"/>
  <c r="I547" i="25"/>
  <c r="J546" i="25"/>
  <c r="I546" i="25"/>
  <c r="J545" i="25"/>
  <c r="I545" i="25"/>
  <c r="J544" i="25"/>
  <c r="I544" i="25"/>
  <c r="J543" i="25"/>
  <c r="I543" i="25"/>
  <c r="J542" i="25"/>
  <c r="I542" i="25"/>
  <c r="J541" i="25"/>
  <c r="I541" i="25"/>
  <c r="J540" i="25"/>
  <c r="I540" i="25"/>
  <c r="J539" i="25"/>
  <c r="I539" i="25"/>
  <c r="J538" i="25"/>
  <c r="I538" i="25"/>
  <c r="J537" i="25"/>
  <c r="I537" i="25"/>
  <c r="J536" i="25"/>
  <c r="I536" i="25"/>
  <c r="J535" i="25"/>
  <c r="I535" i="25"/>
  <c r="J534" i="25"/>
  <c r="I534" i="25"/>
  <c r="J533" i="25"/>
  <c r="I533" i="25"/>
  <c r="J532" i="25"/>
  <c r="I532" i="25"/>
  <c r="J531" i="25"/>
  <c r="I531" i="25"/>
  <c r="J530" i="25"/>
  <c r="I530" i="25"/>
  <c r="J529" i="25"/>
  <c r="I529" i="25"/>
  <c r="J528" i="25"/>
  <c r="I528" i="25"/>
  <c r="J527" i="25"/>
  <c r="I527" i="25"/>
  <c r="J526" i="25"/>
  <c r="I526" i="25"/>
  <c r="J525" i="25"/>
  <c r="I525" i="25"/>
  <c r="J524" i="25"/>
  <c r="I524" i="25"/>
  <c r="J523" i="25"/>
  <c r="I523" i="25"/>
  <c r="J522" i="25"/>
  <c r="I522" i="25"/>
  <c r="J521" i="25"/>
  <c r="I521" i="25"/>
  <c r="J520" i="25"/>
  <c r="I520" i="25"/>
  <c r="J519" i="25"/>
  <c r="I519" i="25"/>
  <c r="J518" i="25"/>
  <c r="I518" i="25"/>
  <c r="J517" i="25"/>
  <c r="I517" i="25"/>
  <c r="J516" i="25"/>
  <c r="I516" i="25"/>
  <c r="J515" i="25"/>
  <c r="I515" i="25"/>
  <c r="J514" i="25"/>
  <c r="I514" i="25"/>
  <c r="J513" i="25"/>
  <c r="I513" i="25"/>
  <c r="J512" i="25"/>
  <c r="I512" i="25"/>
  <c r="J511" i="25"/>
  <c r="I511" i="25"/>
  <c r="J510" i="25"/>
  <c r="I510" i="25"/>
  <c r="J509" i="25"/>
  <c r="I509" i="25"/>
  <c r="J508" i="25"/>
  <c r="I508" i="25"/>
  <c r="J507" i="25"/>
  <c r="I507" i="25"/>
  <c r="J506" i="25"/>
  <c r="I506" i="25"/>
  <c r="J505" i="25"/>
  <c r="I505" i="25"/>
  <c r="J504" i="25"/>
  <c r="I504" i="25"/>
  <c r="J503" i="25"/>
  <c r="I503" i="25"/>
  <c r="J502" i="25"/>
  <c r="I502" i="25"/>
  <c r="J501" i="25"/>
  <c r="I501" i="25"/>
  <c r="J500" i="25"/>
  <c r="I500" i="25"/>
  <c r="J499" i="25"/>
  <c r="I499" i="25"/>
  <c r="J498" i="25"/>
  <c r="I498" i="25"/>
  <c r="J497" i="25"/>
  <c r="I497" i="25"/>
  <c r="J496" i="25"/>
  <c r="I496" i="25"/>
  <c r="J495" i="25"/>
  <c r="I495" i="25"/>
  <c r="J494" i="25"/>
  <c r="I494" i="25"/>
  <c r="J493" i="25"/>
  <c r="I493" i="25"/>
  <c r="J492" i="25"/>
  <c r="I492" i="25"/>
  <c r="J491" i="25"/>
  <c r="I491" i="25"/>
  <c r="J490" i="25"/>
  <c r="I490" i="25"/>
  <c r="J489" i="25"/>
  <c r="I489" i="25"/>
  <c r="J488" i="25"/>
  <c r="I488" i="25"/>
  <c r="J487" i="25"/>
  <c r="I487" i="25"/>
  <c r="J486" i="25"/>
  <c r="I486" i="25"/>
  <c r="J485" i="25"/>
  <c r="I485" i="25"/>
  <c r="J484" i="25"/>
  <c r="I484" i="25"/>
  <c r="J483" i="25"/>
  <c r="I483" i="25"/>
  <c r="J482" i="25"/>
  <c r="I482" i="25"/>
  <c r="J481" i="25"/>
  <c r="I481" i="25"/>
  <c r="J480" i="25"/>
  <c r="I480" i="25"/>
  <c r="J479" i="25"/>
  <c r="I479" i="25"/>
  <c r="J478" i="25"/>
  <c r="I478" i="25"/>
  <c r="J477" i="25"/>
  <c r="I477" i="25"/>
  <c r="J476" i="25"/>
  <c r="I476" i="25"/>
  <c r="J475" i="25"/>
  <c r="I475" i="25"/>
  <c r="J474" i="25"/>
  <c r="I474" i="25"/>
  <c r="J473" i="25"/>
  <c r="I473" i="25"/>
  <c r="J472" i="25"/>
  <c r="I472" i="25"/>
  <c r="J471" i="25"/>
  <c r="I471" i="25"/>
  <c r="J470" i="25"/>
  <c r="I470" i="25"/>
  <c r="J469" i="25"/>
  <c r="I469" i="25"/>
  <c r="J468" i="25"/>
  <c r="I468" i="25"/>
  <c r="J467" i="25"/>
  <c r="I467" i="25"/>
  <c r="J466" i="25"/>
  <c r="I466" i="25"/>
  <c r="J465" i="25"/>
  <c r="I465" i="25"/>
  <c r="J464" i="25"/>
  <c r="I464" i="25"/>
  <c r="J463" i="25"/>
  <c r="I463" i="25"/>
  <c r="J462" i="25"/>
  <c r="I462" i="25"/>
  <c r="J461" i="25"/>
  <c r="I461" i="25"/>
  <c r="J460" i="25"/>
  <c r="I460" i="25"/>
  <c r="J459" i="25"/>
  <c r="I459" i="25"/>
  <c r="J458" i="25"/>
  <c r="I458" i="25"/>
  <c r="J457" i="25"/>
  <c r="I457" i="25"/>
  <c r="J456" i="25"/>
  <c r="I456" i="25"/>
  <c r="J455" i="25"/>
  <c r="I455" i="25"/>
  <c r="J454" i="25"/>
  <c r="I454" i="25"/>
  <c r="J453" i="25"/>
  <c r="I453" i="25"/>
  <c r="J452" i="25"/>
  <c r="I452" i="25"/>
  <c r="J451" i="25"/>
  <c r="I451" i="25"/>
  <c r="J450" i="25"/>
  <c r="I450" i="25"/>
  <c r="J449" i="25"/>
  <c r="I449" i="25"/>
  <c r="J448" i="25"/>
  <c r="I448" i="25"/>
  <c r="J447" i="25"/>
  <c r="I447" i="25"/>
  <c r="J446" i="25"/>
  <c r="I446" i="25"/>
  <c r="J445" i="25"/>
  <c r="I445" i="25"/>
  <c r="J444" i="25"/>
  <c r="I444" i="25"/>
  <c r="J443" i="25"/>
  <c r="I443" i="25"/>
  <c r="J442" i="25"/>
  <c r="I442" i="25"/>
  <c r="J441" i="25"/>
  <c r="I441" i="25"/>
  <c r="J440" i="25"/>
  <c r="I440" i="25"/>
  <c r="J439" i="25"/>
  <c r="I439" i="25"/>
  <c r="J438" i="25"/>
  <c r="I438" i="25"/>
  <c r="J437" i="25"/>
  <c r="I437" i="25"/>
  <c r="J436" i="25"/>
  <c r="I436" i="25"/>
  <c r="J435" i="25"/>
  <c r="I435" i="25"/>
  <c r="J434" i="25"/>
  <c r="I434" i="25"/>
  <c r="J433" i="25"/>
  <c r="I433" i="25"/>
  <c r="J432" i="25"/>
  <c r="I432" i="25"/>
  <c r="J431" i="25"/>
  <c r="I431" i="25"/>
  <c r="J430" i="25"/>
  <c r="I430" i="25"/>
  <c r="J429" i="25"/>
  <c r="I429" i="25"/>
  <c r="J428" i="25"/>
  <c r="I428" i="25"/>
  <c r="J427" i="25"/>
  <c r="I427" i="25"/>
  <c r="J426" i="25"/>
  <c r="I426" i="25"/>
  <c r="J425" i="25"/>
  <c r="I425" i="25"/>
  <c r="J424" i="25"/>
  <c r="I424" i="25"/>
  <c r="J423" i="25"/>
  <c r="I423" i="25"/>
  <c r="J422" i="25"/>
  <c r="I422" i="25"/>
  <c r="J421" i="25"/>
  <c r="I421" i="25"/>
  <c r="J420" i="25"/>
  <c r="I420" i="25"/>
  <c r="J419" i="25"/>
  <c r="I419" i="25"/>
  <c r="J418" i="25"/>
  <c r="I418" i="25"/>
  <c r="J417" i="25"/>
  <c r="I417" i="25"/>
  <c r="J416" i="25"/>
  <c r="I416" i="25"/>
  <c r="J415" i="25"/>
  <c r="I415" i="25"/>
  <c r="J414" i="25"/>
  <c r="I414" i="25"/>
  <c r="J413" i="25"/>
  <c r="I413" i="25"/>
  <c r="J412" i="25"/>
  <c r="I412" i="25"/>
  <c r="J411" i="25"/>
  <c r="I411" i="25"/>
  <c r="J410" i="25"/>
  <c r="I410" i="25"/>
  <c r="J409" i="25"/>
  <c r="I409" i="25"/>
  <c r="J408" i="25"/>
  <c r="I408" i="25"/>
  <c r="J407" i="25"/>
  <c r="I407" i="25"/>
  <c r="J406" i="25"/>
  <c r="I406" i="25"/>
  <c r="J405" i="25"/>
  <c r="I405" i="25"/>
  <c r="J404" i="25"/>
  <c r="I404" i="25"/>
  <c r="J403" i="25"/>
  <c r="I403" i="25"/>
  <c r="J402" i="25"/>
  <c r="I402" i="25"/>
  <c r="J401" i="25"/>
  <c r="I401" i="25"/>
  <c r="J400" i="25"/>
  <c r="I400" i="25"/>
  <c r="J399" i="25"/>
  <c r="I399" i="25"/>
  <c r="J398" i="25"/>
  <c r="I398" i="25"/>
  <c r="J397" i="25"/>
  <c r="I397" i="25"/>
  <c r="J396" i="25"/>
  <c r="I396" i="25"/>
  <c r="J395" i="25"/>
  <c r="I395" i="25"/>
  <c r="J394" i="25"/>
  <c r="I394" i="25"/>
  <c r="J393" i="25"/>
  <c r="I393" i="25"/>
  <c r="J392" i="25"/>
  <c r="I392" i="25"/>
  <c r="J391" i="25"/>
  <c r="I391" i="25"/>
  <c r="J390" i="25"/>
  <c r="I390" i="25"/>
  <c r="J389" i="25"/>
  <c r="I389" i="25"/>
  <c r="J388" i="25"/>
  <c r="I388" i="25"/>
  <c r="J387" i="25"/>
  <c r="I387" i="25"/>
  <c r="J386" i="25"/>
  <c r="I386" i="25"/>
  <c r="J289" i="24"/>
  <c r="I289" i="24"/>
  <c r="J288" i="24"/>
  <c r="I288" i="24"/>
  <c r="J287" i="24"/>
  <c r="I287" i="24"/>
  <c r="J286" i="24"/>
  <c r="I286" i="24"/>
  <c r="J285" i="24"/>
  <c r="I285" i="24"/>
  <c r="J284" i="24"/>
  <c r="I284" i="24"/>
  <c r="J283" i="24"/>
  <c r="I283" i="24"/>
  <c r="J282" i="24"/>
  <c r="I282" i="24"/>
  <c r="J281" i="24"/>
  <c r="I281" i="24"/>
  <c r="J280" i="24"/>
  <c r="I280" i="24"/>
  <c r="J279" i="24"/>
  <c r="I279" i="24"/>
  <c r="J278" i="24"/>
  <c r="I278" i="24"/>
  <c r="J277" i="24"/>
  <c r="I277" i="24"/>
  <c r="J276" i="24"/>
  <c r="I276" i="24"/>
  <c r="J275" i="24"/>
  <c r="I275" i="24"/>
  <c r="J274" i="24"/>
  <c r="I274" i="24"/>
  <c r="J273" i="24"/>
  <c r="I273" i="24"/>
  <c r="J272" i="24"/>
  <c r="I272" i="24"/>
  <c r="J271" i="24"/>
  <c r="I271" i="24"/>
  <c r="J270" i="24"/>
  <c r="I270" i="24"/>
  <c r="J269" i="24"/>
  <c r="I269" i="24"/>
  <c r="J268" i="24"/>
  <c r="I268" i="24"/>
  <c r="J267" i="24"/>
  <c r="I267" i="24"/>
  <c r="J266" i="24"/>
  <c r="I266" i="24"/>
  <c r="J265" i="24"/>
  <c r="I265" i="24"/>
  <c r="J264" i="24"/>
  <c r="I264" i="24"/>
  <c r="J263" i="24"/>
  <c r="I263" i="24"/>
  <c r="J262" i="24"/>
  <c r="I262" i="24"/>
  <c r="J261" i="24"/>
  <c r="I261" i="24"/>
  <c r="J260" i="24"/>
  <c r="I260" i="24"/>
  <c r="J259" i="24"/>
  <c r="I259" i="24"/>
  <c r="J258" i="24"/>
  <c r="I258" i="24"/>
  <c r="J257" i="24"/>
  <c r="I257" i="24"/>
  <c r="J256" i="24"/>
  <c r="I256" i="24"/>
  <c r="J255" i="24"/>
  <c r="I255" i="24"/>
  <c r="J254" i="24"/>
  <c r="I254" i="24"/>
  <c r="J253" i="24"/>
  <c r="I253" i="24"/>
  <c r="J252" i="24"/>
  <c r="I252" i="24"/>
  <c r="J251" i="24"/>
  <c r="I251" i="24"/>
  <c r="J250" i="24"/>
  <c r="I250" i="24"/>
  <c r="J249" i="24"/>
  <c r="I249" i="24"/>
  <c r="J248" i="24"/>
  <c r="I248" i="24"/>
  <c r="J247" i="24"/>
  <c r="I247" i="24"/>
  <c r="J246" i="24"/>
  <c r="I246" i="24"/>
  <c r="J245" i="24"/>
  <c r="I245" i="24"/>
  <c r="J244" i="24"/>
  <c r="I244" i="24"/>
  <c r="J243" i="24"/>
  <c r="I243" i="24"/>
  <c r="J242" i="24"/>
  <c r="I242" i="24"/>
  <c r="J241" i="24"/>
  <c r="I241" i="24"/>
  <c r="J240" i="24"/>
  <c r="I240" i="24"/>
  <c r="J239" i="24"/>
  <c r="I239" i="24"/>
  <c r="J238" i="24"/>
  <c r="I238" i="24"/>
  <c r="J237" i="24"/>
  <c r="I237" i="24"/>
  <c r="J236" i="24"/>
  <c r="I236" i="24"/>
  <c r="J235" i="24"/>
  <c r="I235" i="24"/>
  <c r="J234" i="24"/>
  <c r="I234" i="24"/>
  <c r="J233" i="24"/>
  <c r="I233" i="24"/>
  <c r="J232" i="24"/>
  <c r="I232" i="24"/>
  <c r="J231" i="24"/>
  <c r="I231" i="24"/>
  <c r="J230" i="24"/>
  <c r="I230" i="24"/>
  <c r="J229" i="24"/>
  <c r="I229" i="24"/>
  <c r="J228" i="24"/>
  <c r="I228" i="24"/>
  <c r="J227" i="24"/>
  <c r="I227" i="24"/>
  <c r="J226" i="24"/>
  <c r="I226" i="24"/>
  <c r="J225" i="24"/>
  <c r="I225" i="24"/>
  <c r="J224" i="24"/>
  <c r="I224" i="24"/>
  <c r="J223" i="24"/>
  <c r="I223" i="24"/>
  <c r="J222" i="24"/>
  <c r="I222" i="24"/>
  <c r="J221" i="24"/>
  <c r="I221" i="24"/>
  <c r="J220" i="24"/>
  <c r="I220" i="24"/>
  <c r="J219" i="24"/>
  <c r="I219" i="24"/>
  <c r="J218" i="24"/>
  <c r="I218" i="24"/>
  <c r="J217" i="24"/>
  <c r="I217" i="24"/>
  <c r="J216" i="24"/>
  <c r="I216" i="24"/>
  <c r="J215" i="24"/>
  <c r="I215" i="24"/>
  <c r="J214" i="24"/>
  <c r="I214" i="24"/>
  <c r="J213" i="24"/>
  <c r="I213" i="24"/>
  <c r="J212" i="24"/>
  <c r="I212" i="24"/>
  <c r="J211" i="24"/>
  <c r="I211" i="24"/>
  <c r="J210" i="24"/>
  <c r="I210" i="24"/>
  <c r="J209" i="24"/>
  <c r="I209" i="24"/>
  <c r="J208" i="24"/>
  <c r="I208" i="24"/>
  <c r="J207" i="24"/>
  <c r="I207" i="24"/>
  <c r="J206" i="24"/>
  <c r="I206" i="24"/>
  <c r="J205" i="24"/>
  <c r="I205" i="24"/>
  <c r="J204" i="24"/>
  <c r="I204" i="24"/>
  <c r="J203" i="24"/>
  <c r="I203" i="24"/>
  <c r="J202" i="24"/>
  <c r="I202" i="24"/>
  <c r="J201" i="24"/>
  <c r="I201" i="24"/>
  <c r="J200" i="24"/>
  <c r="I200" i="24"/>
  <c r="J199" i="24"/>
  <c r="I199" i="24"/>
  <c r="J198" i="24"/>
  <c r="I198" i="24"/>
  <c r="J197" i="24"/>
  <c r="I197" i="24"/>
  <c r="J196" i="24"/>
  <c r="I196" i="24"/>
  <c r="J195" i="24"/>
  <c r="I195" i="24"/>
  <c r="J194" i="24"/>
  <c r="I194" i="24"/>
  <c r="J193" i="24"/>
  <c r="I193" i="24"/>
  <c r="J192" i="24"/>
  <c r="I192" i="24"/>
  <c r="J191" i="24"/>
  <c r="I191" i="24"/>
  <c r="J190" i="24"/>
  <c r="I190" i="24"/>
  <c r="J189" i="24"/>
  <c r="I189" i="24"/>
  <c r="J188" i="24"/>
  <c r="I188" i="24"/>
  <c r="J187" i="24"/>
  <c r="I187" i="24"/>
  <c r="J186" i="24"/>
  <c r="I186" i="24"/>
  <c r="J185" i="24"/>
  <c r="I185" i="24"/>
  <c r="J184" i="24"/>
  <c r="I184" i="24"/>
  <c r="J183" i="24"/>
  <c r="I183" i="24"/>
  <c r="J182" i="24"/>
  <c r="I182" i="24"/>
  <c r="J181" i="24"/>
  <c r="I181" i="24"/>
  <c r="J180" i="24"/>
  <c r="I180" i="24"/>
  <c r="J179" i="24"/>
  <c r="I179" i="24"/>
  <c r="J178" i="24"/>
  <c r="I178" i="24"/>
  <c r="J177" i="24"/>
  <c r="I177" i="24"/>
  <c r="J176" i="24"/>
  <c r="I176" i="24"/>
  <c r="J175" i="24"/>
  <c r="I175" i="24"/>
  <c r="J174" i="24"/>
  <c r="I174" i="24"/>
  <c r="J173" i="24"/>
  <c r="I173" i="24"/>
  <c r="J172" i="24"/>
  <c r="I172" i="24"/>
  <c r="J171" i="24"/>
  <c r="I171" i="24"/>
  <c r="J170" i="24"/>
  <c r="I170" i="24"/>
  <c r="J169" i="24"/>
  <c r="I169" i="24"/>
  <c r="J168" i="24"/>
  <c r="I168" i="24"/>
  <c r="J167" i="24"/>
  <c r="I167" i="24"/>
  <c r="J166" i="24"/>
  <c r="I166" i="24"/>
  <c r="J165" i="24"/>
  <c r="I165" i="24"/>
  <c r="J164" i="24"/>
  <c r="I164" i="24"/>
  <c r="J163" i="24"/>
  <c r="I163" i="24"/>
  <c r="J162" i="24"/>
  <c r="I162" i="24"/>
  <c r="J161" i="24"/>
  <c r="I161" i="24"/>
  <c r="J160" i="24"/>
  <c r="I160" i="24"/>
  <c r="J159" i="24"/>
  <c r="I159" i="24"/>
  <c r="J158" i="24"/>
  <c r="I158" i="24"/>
  <c r="J157" i="24"/>
  <c r="I157" i="24"/>
  <c r="J156" i="24"/>
  <c r="I156" i="24"/>
  <c r="J155" i="24"/>
  <c r="I155" i="24"/>
  <c r="J154" i="24"/>
  <c r="I154" i="24"/>
  <c r="J153" i="24"/>
  <c r="I153" i="24"/>
  <c r="J152" i="24"/>
  <c r="I152" i="24"/>
  <c r="J151" i="24"/>
  <c r="I151" i="24"/>
  <c r="J150" i="24"/>
  <c r="I150" i="24"/>
  <c r="J149" i="24"/>
  <c r="I149" i="24"/>
  <c r="J148" i="24"/>
  <c r="I148" i="24"/>
  <c r="J147" i="24"/>
  <c r="I147" i="24"/>
  <c r="J146" i="24"/>
  <c r="I146" i="24"/>
  <c r="J145" i="24"/>
  <c r="I145" i="24"/>
  <c r="J144" i="24"/>
  <c r="I144" i="24"/>
  <c r="J143" i="24"/>
  <c r="I143" i="24"/>
  <c r="J142" i="24"/>
  <c r="I142" i="24"/>
  <c r="J141" i="24"/>
  <c r="I141" i="24"/>
  <c r="J140" i="24"/>
  <c r="I140" i="24"/>
  <c r="J139" i="24"/>
  <c r="I139" i="24"/>
  <c r="J138" i="24"/>
  <c r="I138" i="24"/>
  <c r="J137" i="24"/>
  <c r="I137" i="24"/>
  <c r="J136" i="24"/>
  <c r="I136" i="24"/>
  <c r="J135" i="24"/>
  <c r="I135" i="24"/>
  <c r="J134" i="24"/>
  <c r="I134" i="24"/>
  <c r="J133" i="24"/>
  <c r="I133" i="24"/>
  <c r="J132" i="24"/>
  <c r="I132" i="24"/>
  <c r="J131" i="24"/>
  <c r="I131" i="24"/>
  <c r="J130" i="24"/>
  <c r="I130" i="24"/>
  <c r="J129" i="24"/>
  <c r="I129" i="24"/>
  <c r="J128" i="24"/>
  <c r="I128" i="24"/>
  <c r="J127" i="24"/>
  <c r="I127" i="24"/>
  <c r="J126" i="24"/>
  <c r="I126" i="24"/>
  <c r="J125" i="24"/>
  <c r="I125" i="24"/>
  <c r="J124" i="24"/>
  <c r="I124" i="24"/>
  <c r="J123" i="24"/>
  <c r="I123" i="24"/>
  <c r="J122" i="24"/>
  <c r="I122" i="24"/>
  <c r="J121" i="24"/>
  <c r="I121" i="24"/>
  <c r="J120" i="24"/>
  <c r="I120" i="24"/>
  <c r="J119" i="24"/>
  <c r="I119" i="24"/>
  <c r="J118" i="24"/>
  <c r="I118" i="24"/>
  <c r="J117" i="24"/>
  <c r="I117" i="24"/>
  <c r="J116" i="24"/>
  <c r="I116" i="24"/>
  <c r="J115" i="24"/>
  <c r="I115" i="24"/>
  <c r="J114" i="24"/>
  <c r="I114" i="24"/>
  <c r="J113" i="24"/>
  <c r="I113" i="24"/>
  <c r="J112" i="24"/>
  <c r="I112" i="24"/>
  <c r="J111" i="24"/>
  <c r="I111" i="24"/>
  <c r="J110" i="24"/>
  <c r="I110" i="24"/>
  <c r="J109" i="24"/>
  <c r="I109" i="24"/>
  <c r="J108" i="24"/>
  <c r="I108" i="24"/>
  <c r="J107" i="24"/>
  <c r="I107" i="24"/>
  <c r="J106" i="24"/>
  <c r="I106" i="24"/>
  <c r="J105" i="24"/>
  <c r="I105" i="24"/>
  <c r="J104" i="24"/>
  <c r="I104" i="24"/>
  <c r="J103" i="24"/>
  <c r="I103" i="24"/>
  <c r="J102" i="24"/>
  <c r="I102" i="24"/>
  <c r="J101" i="24"/>
  <c r="I101" i="24"/>
  <c r="J100" i="24"/>
  <c r="I100" i="24"/>
  <c r="J99" i="24"/>
  <c r="I99" i="24"/>
  <c r="J98" i="24"/>
  <c r="I98" i="24"/>
  <c r="I62" i="1"/>
  <c r="I63" i="1"/>
  <c r="I64" i="1"/>
  <c r="I65" i="1"/>
  <c r="I66" i="1"/>
  <c r="I57" i="1"/>
  <c r="I55" i="1"/>
  <c r="I56" i="1"/>
  <c r="I58" i="1"/>
  <c r="I59" i="1"/>
  <c r="I46" i="1"/>
  <c r="I47" i="1"/>
  <c r="I48" i="1"/>
  <c r="I49" i="1"/>
  <c r="I50" i="1"/>
  <c r="K50" i="1"/>
  <c r="I51" i="1"/>
  <c r="K51" i="1"/>
  <c r="I39" i="1"/>
  <c r="I40" i="1"/>
  <c r="I42" i="1"/>
  <c r="I61" i="1"/>
  <c r="J60" i="1"/>
  <c r="Z60" i="1"/>
  <c r="R60" i="1"/>
  <c r="H60" i="1"/>
  <c r="L60" i="1"/>
  <c r="F54" i="1"/>
  <c r="I54" i="1"/>
  <c r="F53" i="1"/>
  <c r="I53" i="1"/>
  <c r="J52" i="1"/>
  <c r="Z52" i="1"/>
  <c r="T52" i="1"/>
  <c r="R52" i="1"/>
  <c r="H52" i="1"/>
  <c r="L52" i="1"/>
  <c r="I45" i="1"/>
  <c r="J193" i="26"/>
  <c r="I193" i="26"/>
  <c r="J192" i="26"/>
  <c r="I192" i="26"/>
  <c r="J191" i="26"/>
  <c r="I191" i="26"/>
  <c r="J190" i="26"/>
  <c r="I190" i="26"/>
  <c r="J189" i="26"/>
  <c r="I189" i="26"/>
  <c r="J188" i="26"/>
  <c r="I188" i="26"/>
  <c r="J187" i="26"/>
  <c r="I187" i="26"/>
  <c r="J186" i="26"/>
  <c r="I186" i="26"/>
  <c r="J185" i="26"/>
  <c r="I185" i="26"/>
  <c r="J184" i="26"/>
  <c r="I184" i="26"/>
  <c r="J183" i="26"/>
  <c r="I183" i="26"/>
  <c r="J182" i="26"/>
  <c r="I182" i="26"/>
  <c r="J181" i="26"/>
  <c r="I181" i="26"/>
  <c r="J180" i="26"/>
  <c r="I180" i="26"/>
  <c r="J179" i="26"/>
  <c r="I179" i="26"/>
  <c r="J178" i="26"/>
  <c r="I178" i="26"/>
  <c r="J177" i="26"/>
  <c r="I177" i="26"/>
  <c r="J176" i="26"/>
  <c r="I176" i="26"/>
  <c r="J175" i="26"/>
  <c r="I175" i="26"/>
  <c r="J174" i="26"/>
  <c r="I174" i="26"/>
  <c r="J173" i="26"/>
  <c r="I173" i="26"/>
  <c r="J172" i="26"/>
  <c r="I172" i="26"/>
  <c r="J171" i="26"/>
  <c r="I171" i="26"/>
  <c r="J170" i="26"/>
  <c r="I170" i="26"/>
  <c r="J169" i="26"/>
  <c r="I169" i="26"/>
  <c r="J168" i="26"/>
  <c r="I168" i="26"/>
  <c r="J167" i="26"/>
  <c r="I167" i="26"/>
  <c r="J166" i="26"/>
  <c r="I166" i="26"/>
  <c r="J165" i="26"/>
  <c r="I165" i="26"/>
  <c r="J164" i="26"/>
  <c r="I164" i="26"/>
  <c r="J163" i="26"/>
  <c r="I163" i="26"/>
  <c r="J162" i="26"/>
  <c r="I162" i="26"/>
  <c r="J161" i="26"/>
  <c r="I161" i="26"/>
  <c r="J160" i="26"/>
  <c r="I160" i="26"/>
  <c r="J159" i="26"/>
  <c r="I159" i="26"/>
  <c r="J158" i="26"/>
  <c r="I158" i="26"/>
  <c r="J157" i="26"/>
  <c r="I157" i="26"/>
  <c r="J156" i="26"/>
  <c r="I156" i="26"/>
  <c r="J155" i="26"/>
  <c r="I155" i="26"/>
  <c r="J154" i="26"/>
  <c r="I154" i="26"/>
  <c r="J153" i="26"/>
  <c r="I153" i="26"/>
  <c r="J152" i="26"/>
  <c r="I152" i="26"/>
  <c r="J151" i="26"/>
  <c r="I151" i="26"/>
  <c r="J150" i="26"/>
  <c r="I150" i="26"/>
  <c r="J149" i="26"/>
  <c r="I149" i="26"/>
  <c r="J148" i="26"/>
  <c r="I148" i="26"/>
  <c r="J147" i="26"/>
  <c r="I147" i="26"/>
  <c r="J146" i="26"/>
  <c r="I146" i="26"/>
  <c r="J145" i="26"/>
  <c r="I145" i="26"/>
  <c r="J144" i="26"/>
  <c r="I144" i="26"/>
  <c r="J143" i="26"/>
  <c r="I143" i="26"/>
  <c r="J142" i="26"/>
  <c r="I142" i="26"/>
  <c r="J141" i="26"/>
  <c r="I141" i="26"/>
  <c r="J140" i="26"/>
  <c r="I140" i="26"/>
  <c r="J139" i="26"/>
  <c r="I139" i="26"/>
  <c r="J138" i="26"/>
  <c r="I138" i="26"/>
  <c r="J137" i="26"/>
  <c r="I137" i="26"/>
  <c r="J136" i="26"/>
  <c r="I136" i="26"/>
  <c r="J135" i="26"/>
  <c r="I135" i="26"/>
  <c r="J134" i="26"/>
  <c r="I134" i="26"/>
  <c r="J133" i="26"/>
  <c r="I133" i="26"/>
  <c r="J132" i="26"/>
  <c r="I132" i="26"/>
  <c r="J131" i="26"/>
  <c r="I131" i="26"/>
  <c r="J130" i="26"/>
  <c r="I130" i="26"/>
  <c r="J129" i="26"/>
  <c r="I129" i="26"/>
  <c r="J128" i="26"/>
  <c r="I128" i="26"/>
  <c r="J127" i="26"/>
  <c r="I127" i="26"/>
  <c r="J126" i="26"/>
  <c r="I126" i="26"/>
  <c r="J125" i="26"/>
  <c r="I125" i="26"/>
  <c r="J124" i="26"/>
  <c r="I124" i="26"/>
  <c r="J123" i="26"/>
  <c r="I123" i="26"/>
  <c r="J122" i="26"/>
  <c r="I122" i="26"/>
  <c r="J121" i="26"/>
  <c r="I121" i="26"/>
  <c r="J120" i="26"/>
  <c r="I120" i="26"/>
  <c r="J119" i="26"/>
  <c r="I119" i="26"/>
  <c r="J118" i="26"/>
  <c r="I118" i="26"/>
  <c r="J117" i="26"/>
  <c r="I117" i="26"/>
  <c r="J116" i="26"/>
  <c r="I116" i="26"/>
  <c r="J115" i="26"/>
  <c r="I115" i="26"/>
  <c r="J114" i="26"/>
  <c r="I114" i="26"/>
  <c r="J113" i="26"/>
  <c r="I113" i="26"/>
  <c r="J112" i="26"/>
  <c r="I112" i="26"/>
  <c r="J111" i="26"/>
  <c r="I111" i="26"/>
  <c r="J110" i="26"/>
  <c r="I110" i="26"/>
  <c r="J109" i="26"/>
  <c r="I109" i="26"/>
  <c r="J108" i="26"/>
  <c r="I108" i="26"/>
  <c r="J107" i="26"/>
  <c r="I107" i="26"/>
  <c r="J106" i="26"/>
  <c r="I106" i="26"/>
  <c r="J105" i="26"/>
  <c r="I105" i="26"/>
  <c r="J104" i="26"/>
  <c r="I104" i="26"/>
  <c r="J103" i="26"/>
  <c r="I103" i="26"/>
  <c r="J102" i="26"/>
  <c r="I102" i="26"/>
  <c r="J101" i="26"/>
  <c r="I101" i="26"/>
  <c r="J100" i="26"/>
  <c r="I100" i="26"/>
  <c r="J99" i="26"/>
  <c r="I99" i="26"/>
  <c r="J98" i="26"/>
  <c r="I98" i="26"/>
  <c r="J97" i="26"/>
  <c r="I97" i="26"/>
  <c r="J96" i="26"/>
  <c r="I96" i="26"/>
  <c r="J95" i="26"/>
  <c r="I95" i="26"/>
  <c r="J94" i="26"/>
  <c r="I94" i="26"/>
  <c r="J93" i="26"/>
  <c r="I93" i="26"/>
  <c r="J92" i="26"/>
  <c r="I92" i="26"/>
  <c r="J91" i="26"/>
  <c r="I91" i="26"/>
  <c r="J90" i="26"/>
  <c r="I90" i="26"/>
  <c r="J89" i="26"/>
  <c r="I89" i="26"/>
  <c r="J88" i="26"/>
  <c r="I88" i="26"/>
  <c r="J87" i="26"/>
  <c r="I87" i="26"/>
  <c r="J86" i="26"/>
  <c r="I86" i="26"/>
  <c r="J85" i="26"/>
  <c r="I85" i="26"/>
  <c r="J84" i="26"/>
  <c r="I84" i="26"/>
  <c r="J83" i="26"/>
  <c r="I83" i="26"/>
  <c r="J82" i="26"/>
  <c r="I82" i="26"/>
  <c r="J81" i="26"/>
  <c r="I81" i="26"/>
  <c r="J80" i="26"/>
  <c r="I80" i="26"/>
  <c r="J79" i="26"/>
  <c r="I79" i="26"/>
  <c r="J78" i="26"/>
  <c r="I78" i="26"/>
  <c r="J77" i="26"/>
  <c r="I77" i="26"/>
  <c r="J76" i="26"/>
  <c r="I76" i="26"/>
  <c r="J75" i="26"/>
  <c r="I75" i="26"/>
  <c r="J74" i="26"/>
  <c r="I74" i="26"/>
  <c r="J73" i="26"/>
  <c r="I73" i="26"/>
  <c r="J72" i="26"/>
  <c r="I72" i="26"/>
  <c r="J71" i="26"/>
  <c r="I71" i="26"/>
  <c r="J70" i="26"/>
  <c r="I70" i="26"/>
  <c r="J69" i="26"/>
  <c r="I69" i="26"/>
  <c r="J68" i="26"/>
  <c r="I68" i="26"/>
  <c r="J67" i="26"/>
  <c r="I67" i="26"/>
  <c r="J66" i="26"/>
  <c r="I66" i="26"/>
  <c r="J65" i="26"/>
  <c r="I65" i="26"/>
  <c r="J64" i="26"/>
  <c r="I64" i="26"/>
  <c r="J63" i="26"/>
  <c r="I63" i="26"/>
  <c r="J62" i="26"/>
  <c r="I62" i="26"/>
  <c r="J61" i="26"/>
  <c r="I61" i="26"/>
  <c r="J60" i="26"/>
  <c r="I60" i="26"/>
  <c r="J59" i="26"/>
  <c r="I59" i="26"/>
  <c r="J58" i="26"/>
  <c r="I58" i="26"/>
  <c r="J57" i="26"/>
  <c r="I57" i="26"/>
  <c r="J56" i="26"/>
  <c r="I56" i="26"/>
  <c r="J55" i="26"/>
  <c r="I55" i="26"/>
  <c r="J54" i="26"/>
  <c r="I54" i="26"/>
  <c r="J53" i="26"/>
  <c r="I53" i="26"/>
  <c r="J52" i="26"/>
  <c r="I52" i="26"/>
  <c r="J51" i="26"/>
  <c r="I51" i="26"/>
  <c r="J50" i="26"/>
  <c r="I50" i="26"/>
  <c r="J49" i="26"/>
  <c r="I49" i="26"/>
  <c r="J48" i="26"/>
  <c r="I48" i="26"/>
  <c r="J47" i="26"/>
  <c r="I47" i="26"/>
  <c r="J46" i="26"/>
  <c r="I46" i="26"/>
  <c r="J45" i="26"/>
  <c r="I45" i="26"/>
  <c r="J44" i="26"/>
  <c r="I44" i="26"/>
  <c r="J43" i="26"/>
  <c r="I43" i="26"/>
  <c r="J42" i="26"/>
  <c r="I42" i="26"/>
  <c r="J41" i="26"/>
  <c r="I41" i="26"/>
  <c r="J40" i="26"/>
  <c r="I40" i="26"/>
  <c r="J39" i="26"/>
  <c r="I39" i="26"/>
  <c r="J38" i="26"/>
  <c r="I38" i="26"/>
  <c r="J37" i="26"/>
  <c r="I37" i="26"/>
  <c r="J36" i="26"/>
  <c r="I36" i="26"/>
  <c r="J35" i="26"/>
  <c r="I35" i="26"/>
  <c r="J34" i="26"/>
  <c r="I34" i="26"/>
  <c r="J33" i="26"/>
  <c r="I33" i="26"/>
  <c r="J32" i="26"/>
  <c r="I32" i="26"/>
  <c r="J31" i="26"/>
  <c r="I31" i="26"/>
  <c r="J30" i="26"/>
  <c r="I30" i="26"/>
  <c r="J29" i="26"/>
  <c r="I29" i="26"/>
  <c r="J28" i="26"/>
  <c r="I28" i="26"/>
  <c r="J27" i="26"/>
  <c r="I27" i="26"/>
  <c r="J26" i="26"/>
  <c r="I26" i="26"/>
  <c r="J25" i="26"/>
  <c r="I25" i="26"/>
  <c r="J24" i="26"/>
  <c r="I24" i="26"/>
  <c r="J23" i="26"/>
  <c r="I23" i="26"/>
  <c r="J22" i="26"/>
  <c r="I22" i="26"/>
  <c r="J21" i="26"/>
  <c r="I21" i="26"/>
  <c r="J20" i="26"/>
  <c r="I20" i="26"/>
  <c r="J19" i="26"/>
  <c r="I19" i="26"/>
  <c r="J18" i="26"/>
  <c r="I18" i="26"/>
  <c r="J17" i="26"/>
  <c r="I17" i="26"/>
  <c r="J16" i="26"/>
  <c r="I16" i="26"/>
  <c r="J15" i="26"/>
  <c r="I15" i="26"/>
  <c r="J14" i="26"/>
  <c r="I14" i="26"/>
  <c r="J13" i="26"/>
  <c r="I13" i="26"/>
  <c r="J12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J4" i="26"/>
  <c r="I4" i="26"/>
  <c r="J3" i="26"/>
  <c r="I3" i="26"/>
  <c r="J2" i="26"/>
  <c r="I2" i="26"/>
  <c r="J385" i="25"/>
  <c r="I385" i="25"/>
  <c r="J384" i="25"/>
  <c r="I384" i="25"/>
  <c r="J383" i="25"/>
  <c r="I383" i="25"/>
  <c r="J382" i="25"/>
  <c r="I382" i="25"/>
  <c r="J381" i="25"/>
  <c r="I381" i="25"/>
  <c r="J380" i="25"/>
  <c r="I380" i="25"/>
  <c r="J379" i="25"/>
  <c r="I379" i="25"/>
  <c r="J378" i="25"/>
  <c r="I378" i="25"/>
  <c r="J377" i="25"/>
  <c r="I377" i="25"/>
  <c r="J376" i="25"/>
  <c r="I376" i="25"/>
  <c r="J375" i="25"/>
  <c r="I375" i="25"/>
  <c r="J374" i="25"/>
  <c r="I374" i="25"/>
  <c r="J373" i="25"/>
  <c r="I373" i="25"/>
  <c r="J372" i="25"/>
  <c r="I372" i="25"/>
  <c r="J371" i="25"/>
  <c r="I371" i="25"/>
  <c r="J370" i="25"/>
  <c r="I370" i="25"/>
  <c r="J369" i="25"/>
  <c r="I369" i="25"/>
  <c r="J368" i="25"/>
  <c r="I368" i="25"/>
  <c r="J367" i="25"/>
  <c r="I367" i="25"/>
  <c r="J366" i="25"/>
  <c r="I366" i="25"/>
  <c r="J365" i="25"/>
  <c r="I365" i="25"/>
  <c r="J364" i="25"/>
  <c r="I364" i="25"/>
  <c r="J363" i="25"/>
  <c r="I363" i="25"/>
  <c r="J362" i="25"/>
  <c r="I362" i="25"/>
  <c r="J361" i="25"/>
  <c r="I361" i="25"/>
  <c r="J360" i="25"/>
  <c r="I360" i="25"/>
  <c r="J359" i="25"/>
  <c r="I359" i="25"/>
  <c r="J358" i="25"/>
  <c r="I358" i="25"/>
  <c r="J357" i="25"/>
  <c r="I357" i="25"/>
  <c r="J356" i="25"/>
  <c r="I356" i="25"/>
  <c r="J355" i="25"/>
  <c r="I355" i="25"/>
  <c r="J354" i="25"/>
  <c r="I354" i="25"/>
  <c r="J353" i="25"/>
  <c r="I353" i="25"/>
  <c r="J352" i="25"/>
  <c r="I352" i="25"/>
  <c r="J351" i="25"/>
  <c r="I351" i="25"/>
  <c r="J350" i="25"/>
  <c r="I350" i="25"/>
  <c r="J349" i="25"/>
  <c r="I349" i="25"/>
  <c r="J348" i="25"/>
  <c r="I348" i="25"/>
  <c r="J347" i="25"/>
  <c r="I347" i="25"/>
  <c r="J346" i="25"/>
  <c r="I346" i="25"/>
  <c r="J345" i="25"/>
  <c r="I345" i="25"/>
  <c r="J344" i="25"/>
  <c r="I344" i="25"/>
  <c r="J343" i="25"/>
  <c r="I343" i="25"/>
  <c r="J342" i="25"/>
  <c r="I342" i="25"/>
  <c r="J341" i="25"/>
  <c r="I341" i="25"/>
  <c r="J340" i="25"/>
  <c r="I340" i="25"/>
  <c r="J339" i="25"/>
  <c r="I339" i="25"/>
  <c r="J338" i="25"/>
  <c r="I338" i="25"/>
  <c r="J337" i="25"/>
  <c r="I337" i="25"/>
  <c r="J336" i="25"/>
  <c r="I336" i="25"/>
  <c r="J335" i="25"/>
  <c r="I335" i="25"/>
  <c r="J334" i="25"/>
  <c r="I334" i="25"/>
  <c r="J333" i="25"/>
  <c r="I333" i="25"/>
  <c r="J332" i="25"/>
  <c r="I332" i="25"/>
  <c r="J331" i="25"/>
  <c r="I331" i="25"/>
  <c r="J330" i="25"/>
  <c r="I330" i="25"/>
  <c r="J329" i="25"/>
  <c r="I329" i="25"/>
  <c r="J328" i="25"/>
  <c r="I328" i="25"/>
  <c r="J327" i="25"/>
  <c r="I327" i="25"/>
  <c r="J326" i="25"/>
  <c r="I326" i="25"/>
  <c r="J325" i="25"/>
  <c r="I325" i="25"/>
  <c r="J324" i="25"/>
  <c r="I324" i="25"/>
  <c r="J323" i="25"/>
  <c r="I323" i="25"/>
  <c r="J322" i="25"/>
  <c r="I322" i="25"/>
  <c r="J321" i="25"/>
  <c r="I321" i="25"/>
  <c r="J320" i="25"/>
  <c r="I320" i="25"/>
  <c r="J319" i="25"/>
  <c r="I319" i="25"/>
  <c r="J318" i="25"/>
  <c r="I318" i="25"/>
  <c r="J317" i="25"/>
  <c r="I317" i="25"/>
  <c r="J316" i="25"/>
  <c r="I316" i="25"/>
  <c r="J315" i="25"/>
  <c r="I315" i="25"/>
  <c r="J314" i="25"/>
  <c r="I314" i="25"/>
  <c r="J313" i="25"/>
  <c r="I313" i="25"/>
  <c r="J312" i="25"/>
  <c r="I312" i="25"/>
  <c r="J311" i="25"/>
  <c r="I311" i="25"/>
  <c r="J310" i="25"/>
  <c r="I310" i="25"/>
  <c r="J309" i="25"/>
  <c r="I309" i="25"/>
  <c r="J308" i="25"/>
  <c r="I308" i="25"/>
  <c r="J307" i="25"/>
  <c r="I307" i="25"/>
  <c r="J306" i="25"/>
  <c r="I306" i="25"/>
  <c r="J305" i="25"/>
  <c r="I305" i="25"/>
  <c r="J304" i="25"/>
  <c r="I304" i="25"/>
  <c r="J303" i="25"/>
  <c r="I303" i="25"/>
  <c r="J302" i="25"/>
  <c r="I302" i="25"/>
  <c r="J301" i="25"/>
  <c r="I301" i="25"/>
  <c r="J300" i="25"/>
  <c r="I300" i="25"/>
  <c r="J299" i="25"/>
  <c r="I299" i="25"/>
  <c r="J298" i="25"/>
  <c r="I298" i="25"/>
  <c r="J297" i="25"/>
  <c r="I297" i="25"/>
  <c r="J296" i="25"/>
  <c r="I296" i="25"/>
  <c r="J295" i="25"/>
  <c r="I295" i="25"/>
  <c r="J294" i="25"/>
  <c r="I294" i="25"/>
  <c r="J293" i="25"/>
  <c r="I293" i="25"/>
  <c r="J292" i="25"/>
  <c r="I292" i="25"/>
  <c r="J291" i="25"/>
  <c r="I291" i="25"/>
  <c r="J290" i="25"/>
  <c r="I290" i="25"/>
  <c r="J289" i="25"/>
  <c r="I289" i="25"/>
  <c r="J288" i="25"/>
  <c r="I288" i="25"/>
  <c r="J287" i="25"/>
  <c r="I287" i="25"/>
  <c r="J286" i="25"/>
  <c r="I286" i="25"/>
  <c r="J285" i="25"/>
  <c r="I285" i="25"/>
  <c r="J284" i="25"/>
  <c r="I284" i="25"/>
  <c r="J283" i="25"/>
  <c r="I283" i="25"/>
  <c r="J282" i="25"/>
  <c r="I282" i="25"/>
  <c r="J281" i="25"/>
  <c r="I281" i="25"/>
  <c r="J280" i="25"/>
  <c r="I280" i="25"/>
  <c r="J279" i="25"/>
  <c r="I279" i="25"/>
  <c r="J278" i="25"/>
  <c r="I278" i="25"/>
  <c r="J277" i="25"/>
  <c r="I277" i="25"/>
  <c r="J276" i="25"/>
  <c r="I276" i="25"/>
  <c r="J275" i="25"/>
  <c r="I275" i="25"/>
  <c r="J274" i="25"/>
  <c r="I274" i="25"/>
  <c r="J273" i="25"/>
  <c r="I273" i="25"/>
  <c r="J272" i="25"/>
  <c r="I272" i="25"/>
  <c r="J271" i="25"/>
  <c r="I271" i="25"/>
  <c r="J270" i="25"/>
  <c r="I270" i="25"/>
  <c r="J269" i="25"/>
  <c r="I269" i="25"/>
  <c r="J268" i="25"/>
  <c r="I268" i="25"/>
  <c r="J267" i="25"/>
  <c r="I267" i="25"/>
  <c r="J266" i="25"/>
  <c r="I266" i="25"/>
  <c r="J265" i="25"/>
  <c r="I265" i="25"/>
  <c r="J264" i="25"/>
  <c r="I264" i="25"/>
  <c r="J263" i="25"/>
  <c r="I263" i="25"/>
  <c r="J262" i="25"/>
  <c r="I262" i="25"/>
  <c r="J261" i="25"/>
  <c r="I261" i="25"/>
  <c r="J260" i="25"/>
  <c r="I260" i="25"/>
  <c r="J259" i="25"/>
  <c r="I259" i="25"/>
  <c r="J258" i="25"/>
  <c r="I258" i="25"/>
  <c r="J257" i="25"/>
  <c r="I257" i="25"/>
  <c r="J256" i="25"/>
  <c r="I256" i="25"/>
  <c r="J255" i="25"/>
  <c r="I255" i="25"/>
  <c r="J254" i="25"/>
  <c r="I254" i="25"/>
  <c r="J253" i="25"/>
  <c r="I253" i="25"/>
  <c r="J252" i="25"/>
  <c r="I252" i="25"/>
  <c r="J251" i="25"/>
  <c r="I251" i="25"/>
  <c r="J250" i="25"/>
  <c r="I250" i="25"/>
  <c r="J249" i="25"/>
  <c r="I249" i="25"/>
  <c r="J248" i="25"/>
  <c r="I248" i="25"/>
  <c r="J247" i="25"/>
  <c r="I247" i="25"/>
  <c r="J246" i="25"/>
  <c r="I246" i="25"/>
  <c r="J245" i="25"/>
  <c r="I245" i="25"/>
  <c r="J244" i="25"/>
  <c r="I244" i="25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J234" i="25"/>
  <c r="I234" i="25"/>
  <c r="J233" i="25"/>
  <c r="I233" i="25"/>
  <c r="J232" i="25"/>
  <c r="I232" i="25"/>
  <c r="J231" i="25"/>
  <c r="I231" i="25"/>
  <c r="J230" i="25"/>
  <c r="I230" i="25"/>
  <c r="J229" i="25"/>
  <c r="I229" i="25"/>
  <c r="J228" i="25"/>
  <c r="I228" i="25"/>
  <c r="J227" i="25"/>
  <c r="I227" i="25"/>
  <c r="J226" i="25"/>
  <c r="I226" i="25"/>
  <c r="J225" i="25"/>
  <c r="I225" i="25"/>
  <c r="J224" i="25"/>
  <c r="I224" i="25"/>
  <c r="J223" i="25"/>
  <c r="I223" i="25"/>
  <c r="J222" i="25"/>
  <c r="I222" i="25"/>
  <c r="J221" i="25"/>
  <c r="I221" i="25"/>
  <c r="J220" i="25"/>
  <c r="I220" i="25"/>
  <c r="J219" i="25"/>
  <c r="I219" i="25"/>
  <c r="J218" i="25"/>
  <c r="I218" i="25"/>
  <c r="J217" i="25"/>
  <c r="I217" i="25"/>
  <c r="J216" i="25"/>
  <c r="I216" i="25"/>
  <c r="J215" i="25"/>
  <c r="I215" i="25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J58" i="25"/>
  <c r="I58" i="25"/>
  <c r="J57" i="25"/>
  <c r="I57" i="25"/>
  <c r="J56" i="25"/>
  <c r="I56" i="25"/>
  <c r="J55" i="25"/>
  <c r="I55" i="25"/>
  <c r="J54" i="25"/>
  <c r="I54" i="25"/>
  <c r="J53" i="25"/>
  <c r="I53" i="25"/>
  <c r="J52" i="25"/>
  <c r="I52" i="25"/>
  <c r="J51" i="25"/>
  <c r="I51" i="25"/>
  <c r="J50" i="25"/>
  <c r="I50" i="25"/>
  <c r="J49" i="25"/>
  <c r="I49" i="25"/>
  <c r="J48" i="25"/>
  <c r="I48" i="25"/>
  <c r="J47" i="25"/>
  <c r="I47" i="25"/>
  <c r="J46" i="25"/>
  <c r="I46" i="25"/>
  <c r="J45" i="25"/>
  <c r="I45" i="25"/>
  <c r="J44" i="25"/>
  <c r="I44" i="25"/>
  <c r="J43" i="25"/>
  <c r="I43" i="25"/>
  <c r="J42" i="25"/>
  <c r="I42" i="25"/>
  <c r="J41" i="25"/>
  <c r="I41" i="25"/>
  <c r="J40" i="25"/>
  <c r="I40" i="25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I29" i="25"/>
  <c r="J28" i="25"/>
  <c r="I28" i="25"/>
  <c r="J27" i="25"/>
  <c r="I27" i="25"/>
  <c r="J26" i="25"/>
  <c r="I26" i="25"/>
  <c r="J25" i="25"/>
  <c r="I25" i="25"/>
  <c r="J24" i="25"/>
  <c r="I24" i="25"/>
  <c r="J23" i="25"/>
  <c r="I23" i="25"/>
  <c r="J22" i="25"/>
  <c r="I22" i="25"/>
  <c r="J21" i="25"/>
  <c r="I21" i="25"/>
  <c r="J20" i="25"/>
  <c r="I20" i="25"/>
  <c r="J19" i="25"/>
  <c r="I19" i="25"/>
  <c r="J18" i="25"/>
  <c r="I18" i="25"/>
  <c r="J17" i="25"/>
  <c r="I17" i="25"/>
  <c r="J16" i="25"/>
  <c r="I16" i="25"/>
  <c r="J15" i="25"/>
  <c r="I15" i="25"/>
  <c r="J14" i="25"/>
  <c r="I14" i="25"/>
  <c r="J13" i="25"/>
  <c r="I13" i="25"/>
  <c r="J12" i="25"/>
  <c r="I12" i="25"/>
  <c r="J11" i="25"/>
  <c r="I11" i="25"/>
  <c r="J10" i="25"/>
  <c r="I10" i="25"/>
  <c r="J9" i="25"/>
  <c r="I9" i="25"/>
  <c r="J8" i="25"/>
  <c r="I8" i="25"/>
  <c r="J7" i="25"/>
  <c r="I7" i="25"/>
  <c r="J6" i="25"/>
  <c r="I6" i="25"/>
  <c r="J5" i="25"/>
  <c r="I5" i="25"/>
  <c r="J4" i="25"/>
  <c r="I4" i="25"/>
  <c r="J3" i="25"/>
  <c r="I3" i="25"/>
  <c r="J2" i="25"/>
  <c r="I2" i="25"/>
  <c r="L44" i="1"/>
  <c r="J44" i="1"/>
  <c r="Z44" i="1"/>
  <c r="F44" i="1"/>
  <c r="H44" i="1"/>
  <c r="I44" i="1"/>
  <c r="T44" i="1"/>
  <c r="R44" i="1"/>
  <c r="J36" i="1"/>
  <c r="Z36" i="1"/>
  <c r="L36" i="1"/>
  <c r="R36" i="1"/>
  <c r="T36" i="1"/>
  <c r="I38" i="1"/>
  <c r="I43" i="1"/>
  <c r="E33" i="1"/>
  <c r="J97" i="24"/>
  <c r="I97" i="24"/>
  <c r="J96" i="24"/>
  <c r="I96" i="24"/>
  <c r="J95" i="24"/>
  <c r="I95" i="24"/>
  <c r="J94" i="24"/>
  <c r="I94" i="24"/>
  <c r="J93" i="24"/>
  <c r="I93" i="24"/>
  <c r="J92" i="24"/>
  <c r="I92" i="24"/>
  <c r="J91" i="24"/>
  <c r="I91" i="24"/>
  <c r="J90" i="24"/>
  <c r="I90" i="24"/>
  <c r="J89" i="24"/>
  <c r="I89" i="24"/>
  <c r="J88" i="24"/>
  <c r="I88" i="24"/>
  <c r="J87" i="24"/>
  <c r="I87" i="24"/>
  <c r="J86" i="24"/>
  <c r="I86" i="24"/>
  <c r="J85" i="24"/>
  <c r="I85" i="24"/>
  <c r="J84" i="24"/>
  <c r="I84" i="24"/>
  <c r="J83" i="24"/>
  <c r="I83" i="24"/>
  <c r="J82" i="24"/>
  <c r="I82" i="24"/>
  <c r="J81" i="24"/>
  <c r="I81" i="24"/>
  <c r="J80" i="24"/>
  <c r="I80" i="24"/>
  <c r="J79" i="24"/>
  <c r="I79" i="24"/>
  <c r="J78" i="24"/>
  <c r="I78" i="24"/>
  <c r="J77" i="24"/>
  <c r="I77" i="24"/>
  <c r="J76" i="24"/>
  <c r="I76" i="24"/>
  <c r="J75" i="24"/>
  <c r="I75" i="24"/>
  <c r="J74" i="24"/>
  <c r="I74" i="24"/>
  <c r="J73" i="24"/>
  <c r="I73" i="24"/>
  <c r="J72" i="24"/>
  <c r="I72" i="24"/>
  <c r="J71" i="24"/>
  <c r="I71" i="24"/>
  <c r="J70" i="24"/>
  <c r="I70" i="24"/>
  <c r="J69" i="24"/>
  <c r="I69" i="24"/>
  <c r="J68" i="24"/>
  <c r="I68" i="24"/>
  <c r="J67" i="24"/>
  <c r="I67" i="24"/>
  <c r="J66" i="24"/>
  <c r="I66" i="24"/>
  <c r="J65" i="24"/>
  <c r="I65" i="24"/>
  <c r="J64" i="24"/>
  <c r="I64" i="24"/>
  <c r="J63" i="24"/>
  <c r="I63" i="24"/>
  <c r="J62" i="24"/>
  <c r="I62" i="24"/>
  <c r="J61" i="24"/>
  <c r="I61" i="24"/>
  <c r="J60" i="24"/>
  <c r="I60" i="24"/>
  <c r="J59" i="24"/>
  <c r="I59" i="24"/>
  <c r="J58" i="24"/>
  <c r="I58" i="24"/>
  <c r="J57" i="24"/>
  <c r="I57" i="24"/>
  <c r="J56" i="24"/>
  <c r="I56" i="24"/>
  <c r="J55" i="24"/>
  <c r="I55" i="24"/>
  <c r="J54" i="24"/>
  <c r="I54" i="24"/>
  <c r="J53" i="24"/>
  <c r="I53" i="24"/>
  <c r="J52" i="24"/>
  <c r="I52" i="24"/>
  <c r="J51" i="24"/>
  <c r="I51" i="24"/>
  <c r="J50" i="24"/>
  <c r="I50" i="24"/>
  <c r="J49" i="24"/>
  <c r="I49" i="24"/>
  <c r="J48" i="24"/>
  <c r="I48" i="24"/>
  <c r="J47" i="24"/>
  <c r="I47" i="24"/>
  <c r="J46" i="24"/>
  <c r="I46" i="24"/>
  <c r="J45" i="24"/>
  <c r="I45" i="24"/>
  <c r="J44" i="24"/>
  <c r="I44" i="24"/>
  <c r="J43" i="24"/>
  <c r="I43" i="24"/>
  <c r="J42" i="24"/>
  <c r="I42" i="24"/>
  <c r="J41" i="24"/>
  <c r="I41" i="24"/>
  <c r="J40" i="24"/>
  <c r="I40" i="24"/>
  <c r="J39" i="24"/>
  <c r="I39" i="24"/>
  <c r="J38" i="24"/>
  <c r="I38" i="24"/>
  <c r="J37" i="24"/>
  <c r="I37" i="24"/>
  <c r="J36" i="24"/>
  <c r="I36" i="24"/>
  <c r="J35" i="24"/>
  <c r="I35" i="24"/>
  <c r="J34" i="24"/>
  <c r="I34" i="24"/>
  <c r="J33" i="24"/>
  <c r="I33" i="24"/>
  <c r="J32" i="24"/>
  <c r="I32" i="24"/>
  <c r="J31" i="24"/>
  <c r="I31" i="24"/>
  <c r="J30" i="24"/>
  <c r="I30" i="24"/>
  <c r="J29" i="24"/>
  <c r="I29" i="24"/>
  <c r="J28" i="24"/>
  <c r="I28" i="24"/>
  <c r="J27" i="24"/>
  <c r="I27" i="24"/>
  <c r="J26" i="24"/>
  <c r="I26" i="24"/>
  <c r="J25" i="24"/>
  <c r="I25" i="24"/>
  <c r="J24" i="24"/>
  <c r="I24" i="24"/>
  <c r="J23" i="24"/>
  <c r="I23" i="24"/>
  <c r="J22" i="24"/>
  <c r="I22" i="24"/>
  <c r="J21" i="24"/>
  <c r="I21" i="24"/>
  <c r="J20" i="24"/>
  <c r="I20" i="24"/>
  <c r="J19" i="24"/>
  <c r="I19" i="24"/>
  <c r="J18" i="24"/>
  <c r="I18" i="24"/>
  <c r="J17" i="24"/>
  <c r="I17" i="24"/>
  <c r="J16" i="24"/>
  <c r="I16" i="24"/>
  <c r="J15" i="24"/>
  <c r="I15" i="24"/>
  <c r="J14" i="24"/>
  <c r="I14" i="24"/>
  <c r="J13" i="24"/>
  <c r="I13" i="24"/>
  <c r="J12" i="24"/>
  <c r="I12" i="24"/>
  <c r="J11" i="24"/>
  <c r="I11" i="24"/>
  <c r="J10" i="24"/>
  <c r="I10" i="24"/>
  <c r="J9" i="24"/>
  <c r="I9" i="24"/>
  <c r="J8" i="24"/>
  <c r="I8" i="24"/>
  <c r="J7" i="24"/>
  <c r="I7" i="24"/>
  <c r="J6" i="24"/>
  <c r="I6" i="24"/>
  <c r="J5" i="24"/>
  <c r="I5" i="24"/>
  <c r="J4" i="24"/>
  <c r="I4" i="24"/>
  <c r="J3" i="24"/>
  <c r="I3" i="24"/>
  <c r="J2" i="24"/>
  <c r="I2" i="24"/>
  <c r="F60" i="1"/>
  <c r="I37" i="1"/>
  <c r="F52" i="1"/>
  <c r="I52" i="1"/>
  <c r="I60" i="1"/>
  <c r="M60" i="1"/>
  <c r="K44" i="1"/>
  <c r="N44" i="1"/>
  <c r="N60" i="1"/>
  <c r="K36" i="1"/>
  <c r="K52" i="1"/>
  <c r="M44" i="1"/>
  <c r="N52" i="1"/>
  <c r="M52" i="1"/>
  <c r="N36" i="1"/>
  <c r="M36" i="1"/>
</calcChain>
</file>

<file path=xl/sharedStrings.xml><?xml version="1.0" encoding="utf-8"?>
<sst xmlns="http://schemas.openxmlformats.org/spreadsheetml/2006/main" count="28704" uniqueCount="1962">
  <si>
    <t>PCR plate</t>
  </si>
  <si>
    <t>Sample plate</t>
  </si>
  <si>
    <t>Forward (P1)</t>
  </si>
  <si>
    <t>Reverse (P2)</t>
  </si>
  <si>
    <t>sample #</t>
  </si>
  <si>
    <t>Plate Pool *</t>
  </si>
  <si>
    <t>Plate Com **</t>
  </si>
  <si>
    <t>H12</t>
  </si>
  <si>
    <t>H11</t>
  </si>
  <si>
    <t>H10</t>
  </si>
  <si>
    <t>H09</t>
  </si>
  <si>
    <t>H08</t>
  </si>
  <si>
    <t>H07</t>
  </si>
  <si>
    <t>H06</t>
  </si>
  <si>
    <t>H05</t>
  </si>
  <si>
    <t>H04</t>
  </si>
  <si>
    <t>H03</t>
  </si>
  <si>
    <t>H02</t>
  </si>
  <si>
    <t>H01</t>
  </si>
  <si>
    <t>G12</t>
  </si>
  <si>
    <t>G11</t>
  </si>
  <si>
    <t>G10</t>
  </si>
  <si>
    <t>G09</t>
  </si>
  <si>
    <t>G08</t>
  </si>
  <si>
    <t>G07</t>
  </si>
  <si>
    <t>-</t>
  </si>
  <si>
    <t>G06</t>
  </si>
  <si>
    <t>G05</t>
  </si>
  <si>
    <t>G04</t>
  </si>
  <si>
    <t>G03</t>
  </si>
  <si>
    <t>G02</t>
  </si>
  <si>
    <t>G01</t>
  </si>
  <si>
    <t>F12</t>
  </si>
  <si>
    <t>F11</t>
  </si>
  <si>
    <t>F10</t>
  </si>
  <si>
    <t>F09</t>
  </si>
  <si>
    <t>F08</t>
  </si>
  <si>
    <t>F07</t>
  </si>
  <si>
    <t>F06</t>
  </si>
  <si>
    <t>F05</t>
  </si>
  <si>
    <t>F04</t>
  </si>
  <si>
    <t>F03</t>
  </si>
  <si>
    <t>F02</t>
  </si>
  <si>
    <t>F01</t>
  </si>
  <si>
    <t>E12</t>
  </si>
  <si>
    <t>E11</t>
  </si>
  <si>
    <t>E10</t>
  </si>
  <si>
    <t>E09</t>
  </si>
  <si>
    <t>E08</t>
  </si>
  <si>
    <t>E07</t>
  </si>
  <si>
    <t>E06</t>
  </si>
  <si>
    <t>E05</t>
  </si>
  <si>
    <t>E04</t>
  </si>
  <si>
    <t>E03</t>
  </si>
  <si>
    <t>E02</t>
  </si>
  <si>
    <t>E01</t>
  </si>
  <si>
    <t>D12</t>
  </si>
  <si>
    <t>D11</t>
  </si>
  <si>
    <t>D10</t>
  </si>
  <si>
    <t>D09</t>
  </si>
  <si>
    <t>D08</t>
  </si>
  <si>
    <t>D07</t>
  </si>
  <si>
    <t>D06</t>
  </si>
  <si>
    <t>D05</t>
  </si>
  <si>
    <t>D04</t>
  </si>
  <si>
    <t>D03</t>
  </si>
  <si>
    <t>D02</t>
  </si>
  <si>
    <t>D01</t>
  </si>
  <si>
    <t>C12</t>
  </si>
  <si>
    <t>C11</t>
  </si>
  <si>
    <t>C10</t>
  </si>
  <si>
    <t>C09</t>
  </si>
  <si>
    <t>C08</t>
  </si>
  <si>
    <t>C07</t>
  </si>
  <si>
    <t>C06</t>
  </si>
  <si>
    <t>C05</t>
  </si>
  <si>
    <t>C04</t>
  </si>
  <si>
    <t>C03</t>
  </si>
  <si>
    <t>C02</t>
  </si>
  <si>
    <t>C01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</si>
  <si>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</si>
  <si>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</si>
  <si>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</si>
  <si>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</si>
  <si>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</si>
  <si>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</si>
  <si>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</si>
  <si>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</si>
  <si>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</si>
  <si>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</si>
  <si>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</si>
  <si>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</si>
  <si>
    <t>A12</t>
  </si>
  <si>
    <t>A11</t>
  </si>
  <si>
    <t>A10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</si>
  <si>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</si>
  <si>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</si>
  <si>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</si>
  <si>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</si>
  <si>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</si>
  <si>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</si>
  <si>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</si>
  <si>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</si>
  <si>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</si>
  <si>
    <t>Amplicon Length</t>
  </si>
  <si>
    <t>RevPrimer Length</t>
  </si>
  <si>
    <t>ForPrimer Length</t>
  </si>
  <si>
    <t>PCR</t>
  </si>
  <si>
    <t>Amplicon (ul)</t>
  </si>
  <si>
    <t>Assay</t>
  </si>
  <si>
    <t>Reverse Primer Barcode Sequence</t>
  </si>
  <si>
    <t>Reverse</t>
  </si>
  <si>
    <t>Forward Primer Name</t>
  </si>
  <si>
    <t>Target Primer</t>
  </si>
  <si>
    <t>Left Pad (3bp)</t>
  </si>
  <si>
    <t>Forward Primer Barcode Sequence</t>
  </si>
  <si>
    <t>Forward</t>
  </si>
  <si>
    <t>Well</t>
  </si>
  <si>
    <t>Plate ID</t>
  </si>
  <si>
    <t>Library Name</t>
  </si>
  <si>
    <t>Amplicon</t>
  </si>
  <si>
    <t>size (bp)</t>
  </si>
  <si>
    <t>molarity (pM)</t>
  </si>
  <si>
    <t>Positive sample #</t>
  </si>
  <si>
    <t>Aliquot for library (µl)</t>
  </si>
  <si>
    <t>Aliquot for library (ng)</t>
  </si>
  <si>
    <t>Aliquot for library prep pmol/sample)</t>
  </si>
  <si>
    <t>Mix Con. (ng/µl x 100µl)</t>
  </si>
  <si>
    <t>Library Con. Dilution (ng/µl)</t>
  </si>
  <si>
    <t>Sample ID</t>
  </si>
  <si>
    <t>Job ID</t>
  </si>
  <si>
    <t>JobName</t>
  </si>
  <si>
    <t>Ligation Con. (ng/µl x 25µl)</t>
  </si>
  <si>
    <t>Right Pad (4bp)</t>
  </si>
  <si>
    <t>Primer Sequence</t>
  </si>
  <si>
    <t>Size (bp)</t>
  </si>
  <si>
    <t>Ebuffer</t>
  </si>
  <si>
    <t>Index#</t>
  </si>
  <si>
    <t>Concentration (ng/µl)</t>
  </si>
  <si>
    <t>Ligation Con (ng/µl)</t>
  </si>
  <si>
    <t>Amplification Con. (ng/µl)</t>
  </si>
  <si>
    <t>Lab.ID</t>
  </si>
  <si>
    <t>Original Con. (ng/µl)</t>
  </si>
  <si>
    <t>Dilution</t>
  </si>
  <si>
    <t>Dilution (Divide by)</t>
  </si>
  <si>
    <t>Diluted Conc</t>
  </si>
  <si>
    <t>ng/+ve sample</t>
  </si>
  <si>
    <t>Raw read#</t>
  </si>
  <si>
    <t>Con. (ng/µl x 30µl)</t>
  </si>
  <si>
    <t>Plate9_515F</t>
  </si>
  <si>
    <t>Golay0421</t>
  </si>
  <si>
    <t>CTTCGACTTTCC</t>
  </si>
  <si>
    <t>Golay0422</t>
  </si>
  <si>
    <t>GTCATAAGAACC</t>
  </si>
  <si>
    <t>Golay0423</t>
  </si>
  <si>
    <t>GTCCGCAAGTTA</t>
  </si>
  <si>
    <t>Golay0424</t>
  </si>
  <si>
    <t>CGTAGAGCTCTC</t>
  </si>
  <si>
    <t>Golay0425</t>
  </si>
  <si>
    <t>CCTCTGAGAGCT</t>
  </si>
  <si>
    <t>Golay0426</t>
  </si>
  <si>
    <t>CCTCGATGCAGT</t>
  </si>
  <si>
    <t>Golay0427</t>
  </si>
  <si>
    <t>GCGGACTATTCA</t>
  </si>
  <si>
    <t>Golay0428</t>
  </si>
  <si>
    <t>CGTGCACAATTG</t>
  </si>
  <si>
    <t>Golay0429</t>
  </si>
  <si>
    <t>CGGCCTAAGTTC</t>
  </si>
  <si>
    <t>Golay0430</t>
  </si>
  <si>
    <t>AGCGCTCACATC</t>
  </si>
  <si>
    <t>Golay0431</t>
  </si>
  <si>
    <t>TGGTTATGGCAC</t>
  </si>
  <si>
    <t>Golay0432</t>
  </si>
  <si>
    <t>CGAGGTTCTGAT</t>
  </si>
  <si>
    <t>Golay0433</t>
  </si>
  <si>
    <t>AACTCCTGTGGA</t>
  </si>
  <si>
    <t>Golay0434</t>
  </si>
  <si>
    <t>TAATGGTCGTAG</t>
  </si>
  <si>
    <t>Golay0435</t>
  </si>
  <si>
    <t>TTGCACCGTCGA</t>
  </si>
  <si>
    <t>Golay0436</t>
  </si>
  <si>
    <t>TGCTACAGACGT</t>
  </si>
  <si>
    <t>Golay0437</t>
  </si>
  <si>
    <t>ATGGCCTGACTA</t>
  </si>
  <si>
    <t>Golay0438</t>
  </si>
  <si>
    <t>ACGCACATACAA</t>
  </si>
  <si>
    <t>Golay0439</t>
  </si>
  <si>
    <t>TGAGTGGTCTGT</t>
  </si>
  <si>
    <t>Golay0440</t>
  </si>
  <si>
    <t>GATAGCACTCGT</t>
  </si>
  <si>
    <t>Golay0441</t>
  </si>
  <si>
    <t>TAGCGCGAACTT</t>
  </si>
  <si>
    <t>Golay0442</t>
  </si>
  <si>
    <t>CATACACGCACC</t>
  </si>
  <si>
    <t>Golay0443</t>
  </si>
  <si>
    <t>ACCTCAGTCAAG</t>
  </si>
  <si>
    <t>Golay0444</t>
  </si>
  <si>
    <t>TCGACCAAACAC</t>
  </si>
  <si>
    <t>Golay0445</t>
  </si>
  <si>
    <t>CCACCCAGTAAC</t>
  </si>
  <si>
    <t>Golay0446</t>
  </si>
  <si>
    <t>ATATCGCGATGA</t>
  </si>
  <si>
    <t>Golay0447</t>
  </si>
  <si>
    <t>CGCCGGTAATCT</t>
  </si>
  <si>
    <t>Golay0448</t>
  </si>
  <si>
    <t>CCGATGCCTTGA</t>
  </si>
  <si>
    <t>Golay0449</t>
  </si>
  <si>
    <t>AGCAGGCACGAA</t>
  </si>
  <si>
    <t>Golay0450</t>
  </si>
  <si>
    <t>TACGCAGCACTA</t>
  </si>
  <si>
    <t>Golay0451</t>
  </si>
  <si>
    <t>CGCTTAGTGCTG</t>
  </si>
  <si>
    <t>Golay0452</t>
  </si>
  <si>
    <t>CAAAGTTTGCGA</t>
  </si>
  <si>
    <t>Golay0453</t>
  </si>
  <si>
    <t>TCGAGCCGATCT</t>
  </si>
  <si>
    <t>Golay0454</t>
  </si>
  <si>
    <t>CTCATCATGTTC</t>
  </si>
  <si>
    <t>Golay0455</t>
  </si>
  <si>
    <t>CCAGGGACTTCT</t>
  </si>
  <si>
    <t>Golay0456</t>
  </si>
  <si>
    <t>GCAATCCTTGCG</t>
  </si>
  <si>
    <t>Golay0457</t>
  </si>
  <si>
    <t>CCTGCTTCCTTC</t>
  </si>
  <si>
    <t>Golay0458</t>
  </si>
  <si>
    <t>CAAGGCACAAGG</t>
  </si>
  <si>
    <t>Golay0459</t>
  </si>
  <si>
    <t>GGCCTATAAGTC</t>
  </si>
  <si>
    <t>Golay0460</t>
  </si>
  <si>
    <t>TCCATTTCATGC</t>
  </si>
  <si>
    <t>Golay0461</t>
  </si>
  <si>
    <t>TCGGCGATCATC</t>
  </si>
  <si>
    <t>Golay0462</t>
  </si>
  <si>
    <t>GTTTCACGCGAA</t>
  </si>
  <si>
    <t>Golay0463</t>
  </si>
  <si>
    <t>ACAAGAACCTTG</t>
  </si>
  <si>
    <t>Golay0464</t>
  </si>
  <si>
    <t>TACTCTCTTAGC</t>
  </si>
  <si>
    <t>Golay0465</t>
  </si>
  <si>
    <t>AACTGTTCGCGC</t>
  </si>
  <si>
    <t>Golay0466</t>
  </si>
  <si>
    <t>CGAAGCATCTAC</t>
  </si>
  <si>
    <t>Golay0467</t>
  </si>
  <si>
    <t>GTTTGGCCACAC</t>
  </si>
  <si>
    <t>Golay0468</t>
  </si>
  <si>
    <t>TCAGGTTGCCCA</t>
  </si>
  <si>
    <t>Golay0469</t>
  </si>
  <si>
    <t>TCATTCCACTCA</t>
  </si>
  <si>
    <t>Golay0470</t>
  </si>
  <si>
    <t>GTCACATCACGA</t>
  </si>
  <si>
    <t>Golay0471</t>
  </si>
  <si>
    <t>CGACATTTCTCT</t>
  </si>
  <si>
    <t>Golay0472</t>
  </si>
  <si>
    <t>GGACGTTAACTA</t>
  </si>
  <si>
    <t>Golay0473</t>
  </si>
  <si>
    <t>TAGCAGTTGCGT</t>
  </si>
  <si>
    <t>Golay0474</t>
  </si>
  <si>
    <t>CACGCTATTGGA</t>
  </si>
  <si>
    <t>Golay0475</t>
  </si>
  <si>
    <t>AACTTCACTTCC</t>
  </si>
  <si>
    <t>Golay0476</t>
  </si>
  <si>
    <t>CCAGTGGATATA</t>
  </si>
  <si>
    <t>Golay0477</t>
  </si>
  <si>
    <t>TGTGTGTAACGC</t>
  </si>
  <si>
    <t>Golay0478</t>
  </si>
  <si>
    <t>CCAATCGTGCAA</t>
  </si>
  <si>
    <t>Golay0479</t>
  </si>
  <si>
    <t>AGGCTAGCAGAG</t>
  </si>
  <si>
    <t>Golay0480</t>
  </si>
  <si>
    <t>GTCACTCCGAAC</t>
  </si>
  <si>
    <t>Golay0481</t>
  </si>
  <si>
    <t>CACCGAAATCTG</t>
  </si>
  <si>
    <t>Golay0482</t>
  </si>
  <si>
    <t>TGACGTAGAACT</t>
  </si>
  <si>
    <t>Golay0483</t>
  </si>
  <si>
    <t>CTATGCCGGCTA</t>
  </si>
  <si>
    <t>Golay0484</t>
  </si>
  <si>
    <t>GTGGTATGGGAG</t>
  </si>
  <si>
    <t>Golay0485</t>
  </si>
  <si>
    <t>TGTACCAACCGA</t>
  </si>
  <si>
    <t>Golay0486</t>
  </si>
  <si>
    <t>AGGGTACAGGGT</t>
  </si>
  <si>
    <t>Golay0487</t>
  </si>
  <si>
    <t>AGAGTGCTAATC</t>
  </si>
  <si>
    <t>Golay0488</t>
  </si>
  <si>
    <t>TTGGCGGGTTAT</t>
  </si>
  <si>
    <t>Golay0489</t>
  </si>
  <si>
    <t>CACGATGGTCAT</t>
  </si>
  <si>
    <t>Golay0490</t>
  </si>
  <si>
    <t>GTCACCAATCCG</t>
  </si>
  <si>
    <t>Golay0491</t>
  </si>
  <si>
    <t>CACTAACAAACG</t>
  </si>
  <si>
    <t>Golay0492</t>
  </si>
  <si>
    <t>TTCCAGGCAGAT</t>
  </si>
  <si>
    <t>Golay0493</t>
  </si>
  <si>
    <t>TATGGTACCCAG</t>
  </si>
  <si>
    <t>Golay0494</t>
  </si>
  <si>
    <t>CACGACTTGACA</t>
  </si>
  <si>
    <t>Golay0495</t>
  </si>
  <si>
    <t>CTTGGAGGCTTA</t>
  </si>
  <si>
    <t>Golay0496</t>
  </si>
  <si>
    <t>ACGTGGTTCCAC</t>
  </si>
  <si>
    <t>Golay0497</t>
  </si>
  <si>
    <t>GACGCTTTGCTG</t>
  </si>
  <si>
    <t>Golay0498</t>
  </si>
  <si>
    <t>ACAGGGTTTGTA</t>
  </si>
  <si>
    <t>Golay0499</t>
  </si>
  <si>
    <t>GCCTATGAGATC</t>
  </si>
  <si>
    <t>Golay0500</t>
  </si>
  <si>
    <t>CAAACCTATGGC</t>
  </si>
  <si>
    <t>Golay0501</t>
  </si>
  <si>
    <t>ATCGCTTAAGGC</t>
  </si>
  <si>
    <t>Golay0502</t>
  </si>
  <si>
    <t>ACCATCCAACGA</t>
  </si>
  <si>
    <t>Golay0503</t>
  </si>
  <si>
    <t>GCAATAGGAGGA</t>
  </si>
  <si>
    <t>Golay0504</t>
  </si>
  <si>
    <t>CCGAACGTCACT</t>
  </si>
  <si>
    <t>Golay0505</t>
  </si>
  <si>
    <t>ACACCAACACCA</t>
  </si>
  <si>
    <t>Golay0506</t>
  </si>
  <si>
    <t>CCATCACATAGG</t>
  </si>
  <si>
    <t>Golay0507</t>
  </si>
  <si>
    <t>CGACACGGAGAA</t>
  </si>
  <si>
    <t>Golay0508</t>
  </si>
  <si>
    <t>GAACCTATGACA</t>
  </si>
  <si>
    <t>Golay0509</t>
  </si>
  <si>
    <t>ATGCCGGTAATA</t>
  </si>
  <si>
    <t>Golay0510</t>
  </si>
  <si>
    <t>GAACAGCTCTAC</t>
  </si>
  <si>
    <t>Golay0511</t>
  </si>
  <si>
    <t>GTGAGTCATACC</t>
  </si>
  <si>
    <t>Golay0512</t>
  </si>
  <si>
    <t>TGGCCGTTACTG</t>
  </si>
  <si>
    <t>Golay0513</t>
  </si>
  <si>
    <t>TAGAGCTGCCAT</t>
  </si>
  <si>
    <t>Golay0514</t>
  </si>
  <si>
    <t>ATCTAGTGGCAA</t>
  </si>
  <si>
    <t>Golay0515</t>
  </si>
  <si>
    <t>CCTTCAATGGGA</t>
  </si>
  <si>
    <t>Golay0516</t>
  </si>
  <si>
    <t>TTGACGACATCG</t>
  </si>
  <si>
    <t>gtc</t>
  </si>
  <si>
    <t>tg</t>
  </si>
  <si>
    <t>GTGYCAGCMGCCGCGGTA</t>
  </si>
  <si>
    <t>16SV4</t>
  </si>
  <si>
    <t>Golay0067</t>
  </si>
  <si>
    <t>2G0076 (µl)</t>
  </si>
  <si>
    <t>CTCACCTAGGAA</t>
  </si>
  <si>
    <t>2 cycles</t>
  </si>
  <si>
    <t>Golay0068</t>
  </si>
  <si>
    <t>GTGTTGTCGTGC</t>
  </si>
  <si>
    <t>Amplification Con. (ng/µl x 35µl)</t>
  </si>
  <si>
    <t>Golay0150</t>
  </si>
  <si>
    <t>Golay1747</t>
  </si>
  <si>
    <t>Golay0149</t>
  </si>
  <si>
    <t>Golay0631</t>
  </si>
  <si>
    <t>300-600</t>
  </si>
  <si>
    <t>ITS1_48F</t>
  </si>
  <si>
    <t>Golay1804</t>
  </si>
  <si>
    <t>Golay1808</t>
  </si>
  <si>
    <t>ACGACTGCATAA</t>
  </si>
  <si>
    <t>CCTGTAGGTTGC</t>
  </si>
  <si>
    <t>CGATGCTGTTGA</t>
  </si>
  <si>
    <t>TTGAGGCTACAA</t>
  </si>
  <si>
    <t>Golay0070</t>
  </si>
  <si>
    <t>TATCGACACAAG</t>
  </si>
  <si>
    <t>Golay0071</t>
  </si>
  <si>
    <t>GATTCCGGCTCA</t>
  </si>
  <si>
    <t>Golay0072</t>
  </si>
  <si>
    <t>CGTAATTGCCGC</t>
  </si>
  <si>
    <t>Golay0073</t>
  </si>
  <si>
    <t>GGTGACTAGTTC</t>
  </si>
  <si>
    <t>Golay0074</t>
  </si>
  <si>
    <t>ATGGGTTCCGTC</t>
  </si>
  <si>
    <t>Golay0075</t>
  </si>
  <si>
    <t>TAGGCATGCTTG</t>
  </si>
  <si>
    <t>Golay0076</t>
  </si>
  <si>
    <t>AACTAGTTCAGG</t>
  </si>
  <si>
    <t>Golay0077</t>
  </si>
  <si>
    <t>ATTCTGCCGAAG</t>
  </si>
  <si>
    <t>Golay0078</t>
  </si>
  <si>
    <t>AGCATGTCCCGT</t>
  </si>
  <si>
    <t>Golay0079</t>
  </si>
  <si>
    <t>GTACGATATGAC</t>
  </si>
  <si>
    <t>Golay0080</t>
  </si>
  <si>
    <t>GTGGTGGTTTCC</t>
  </si>
  <si>
    <t>Golay0081</t>
  </si>
  <si>
    <t>TAGTATGCGCAA</t>
  </si>
  <si>
    <t>Golay0082</t>
  </si>
  <si>
    <t>TGCGCTGAATGT</t>
  </si>
  <si>
    <t>Golay0083</t>
  </si>
  <si>
    <t>ATGGCTGTCAGT</t>
  </si>
  <si>
    <t>Golay0084</t>
  </si>
  <si>
    <t>GTTCTCTTCTCG</t>
  </si>
  <si>
    <t>Golay0085</t>
  </si>
  <si>
    <t>CGTAAGATGCCT</t>
  </si>
  <si>
    <t>Golay0086</t>
  </si>
  <si>
    <t>GCGTTCTAGCTG</t>
  </si>
  <si>
    <t>Golay0087</t>
  </si>
  <si>
    <t>GTTGTTCTGGGA</t>
  </si>
  <si>
    <t>Golay0088</t>
  </si>
  <si>
    <t>GGACTTCCAGCT</t>
  </si>
  <si>
    <t>Golay0089</t>
  </si>
  <si>
    <t>CTCACAACCGTG</t>
  </si>
  <si>
    <t>Golay0090</t>
  </si>
  <si>
    <t>CTGCTATTCCTC</t>
  </si>
  <si>
    <t>Golay0091</t>
  </si>
  <si>
    <t>ATGTCACCGCTG</t>
  </si>
  <si>
    <t>Golay0092</t>
  </si>
  <si>
    <t>TGTAACGCCGAT</t>
  </si>
  <si>
    <t>Golay0093</t>
  </si>
  <si>
    <t>AGCAGAACATCT</t>
  </si>
  <si>
    <t>Golay0094</t>
  </si>
  <si>
    <t>TGGAGTAGGTGG</t>
  </si>
  <si>
    <t>Golay0095</t>
  </si>
  <si>
    <t>TTGGCTCTATTC</t>
  </si>
  <si>
    <t>Golay0096</t>
  </si>
  <si>
    <t>GATCCCACGTAC</t>
  </si>
  <si>
    <t>Golay0097</t>
  </si>
  <si>
    <t>TACCGCTTCTTC</t>
  </si>
  <si>
    <t>Golay0098</t>
  </si>
  <si>
    <t>TGTGCGATAACA</t>
  </si>
  <si>
    <t>Golay0099</t>
  </si>
  <si>
    <t>GATTATCGACGA</t>
  </si>
  <si>
    <t>Golay0100</t>
  </si>
  <si>
    <t>GCCTAGCCCAAT</t>
  </si>
  <si>
    <t>Golay0101</t>
  </si>
  <si>
    <t>GATGTATGTGGT</t>
  </si>
  <si>
    <t>Golay0102</t>
  </si>
  <si>
    <t>ACTCCTTGTGTT</t>
  </si>
  <si>
    <t>Golay0103</t>
  </si>
  <si>
    <t>GTCACGGACATT</t>
  </si>
  <si>
    <t>Golay0104</t>
  </si>
  <si>
    <t>GCGAGCGAAGTA</t>
  </si>
  <si>
    <t>Golay0105</t>
  </si>
  <si>
    <t>ATCTACCGAAGC</t>
  </si>
  <si>
    <t>Golay0106</t>
  </si>
  <si>
    <t>ACTTGGTGTAAG</t>
  </si>
  <si>
    <t>Golay0107</t>
  </si>
  <si>
    <t>TCTTGGAGGTCA</t>
  </si>
  <si>
    <t>Golay0108</t>
  </si>
  <si>
    <t>TCACCTCCTTGT</t>
  </si>
  <si>
    <t>Golay0109</t>
  </si>
  <si>
    <t>GCACACCTGATA</t>
  </si>
  <si>
    <t>Golay0110</t>
  </si>
  <si>
    <t>GCGACAATTACA</t>
  </si>
  <si>
    <t>Golay0111</t>
  </si>
  <si>
    <t>TCATGCTCCATT</t>
  </si>
  <si>
    <t>Golay0112</t>
  </si>
  <si>
    <t>AGCTGTCAAGCT</t>
  </si>
  <si>
    <t>Golay0113</t>
  </si>
  <si>
    <t>GAGAGCAACAGA</t>
  </si>
  <si>
    <t>Golay0114</t>
  </si>
  <si>
    <t>TACTCGGGAACT</t>
  </si>
  <si>
    <t>Golay0115</t>
  </si>
  <si>
    <t>CGTGCTTAGGCT</t>
  </si>
  <si>
    <t>Golay0116</t>
  </si>
  <si>
    <t>TACCGAAGGTAT</t>
  </si>
  <si>
    <t>Golay0117</t>
  </si>
  <si>
    <t>CACTCATCATTC</t>
  </si>
  <si>
    <t>Golay0118</t>
  </si>
  <si>
    <t>GTATTTCGGACG</t>
  </si>
  <si>
    <t>Golay0119</t>
  </si>
  <si>
    <t>TATCTATCCTGC</t>
  </si>
  <si>
    <t>Golay0120</t>
  </si>
  <si>
    <t>TTGCCAAGAGTC</t>
  </si>
  <si>
    <t>Golay0121</t>
  </si>
  <si>
    <t>AGTAGCGGAAGA</t>
  </si>
  <si>
    <t>Golay0122</t>
  </si>
  <si>
    <t>GCAATTAGGTAC</t>
  </si>
  <si>
    <t>Golay0123</t>
  </si>
  <si>
    <t>CATACCGTGAGT</t>
  </si>
  <si>
    <t>Golay0124</t>
  </si>
  <si>
    <t>ATGTGTGTAGAC</t>
  </si>
  <si>
    <t>Golay0125</t>
  </si>
  <si>
    <t>CCTGCGAAGTAT</t>
  </si>
  <si>
    <t>Golay0126</t>
  </si>
  <si>
    <t>TTCTCTCGACAT</t>
  </si>
  <si>
    <t>Golay0127</t>
  </si>
  <si>
    <t>GCTCTCCGTAGA</t>
  </si>
  <si>
    <t>Golay0128</t>
  </si>
  <si>
    <t>GTTAAGCTGACC</t>
  </si>
  <si>
    <t>Golay0129</t>
  </si>
  <si>
    <t>ATGCCATGCCGT</t>
  </si>
  <si>
    <t>Golay0130</t>
  </si>
  <si>
    <t>GACATTGTCACG</t>
  </si>
  <si>
    <t>Golay0131</t>
  </si>
  <si>
    <t>GCCAACAACCAT</t>
  </si>
  <si>
    <t>Golay0132</t>
  </si>
  <si>
    <t>ATCAGTACTAGG</t>
  </si>
  <si>
    <t>Golay0133</t>
  </si>
  <si>
    <t>TCCTCGAGCGAT</t>
  </si>
  <si>
    <t>Golay0134</t>
  </si>
  <si>
    <t>ACCCAAGCGTTA</t>
  </si>
  <si>
    <t>Golay0135</t>
  </si>
  <si>
    <t>TGCAGCAAGATT</t>
  </si>
  <si>
    <t>Golay0136</t>
  </si>
  <si>
    <t>AGCAACATTGCA</t>
  </si>
  <si>
    <t>Golay0137</t>
  </si>
  <si>
    <t>GATGTGGTGTTA</t>
  </si>
  <si>
    <t>Golay0138</t>
  </si>
  <si>
    <t>CAGAAATGTGTC</t>
  </si>
  <si>
    <t>Golay0139</t>
  </si>
  <si>
    <t>GTAGAGGTAGAG</t>
  </si>
  <si>
    <t>Golay0140</t>
  </si>
  <si>
    <t>CGTGATCCGCTA</t>
  </si>
  <si>
    <t>Golay0141</t>
  </si>
  <si>
    <t>GGTTATTTGGCG</t>
  </si>
  <si>
    <t>Golay1510</t>
  </si>
  <si>
    <t>ACGGTACCCTAC</t>
  </si>
  <si>
    <t>Golay1511</t>
  </si>
  <si>
    <t>TCATAGGGTAGT</t>
  </si>
  <si>
    <t>Golay1512</t>
  </si>
  <si>
    <t>ATGGAGTTGTTG</t>
  </si>
  <si>
    <t>Golay1513</t>
  </si>
  <si>
    <t>CGTATCTCAGGA</t>
  </si>
  <si>
    <t>Golay1514</t>
  </si>
  <si>
    <t>TAGTTCGGTGAC</t>
  </si>
  <si>
    <t>Golay1515</t>
  </si>
  <si>
    <t>CCATGGCTGTGT</t>
  </si>
  <si>
    <t>Golay1516</t>
  </si>
  <si>
    <t>CTAGTCGCTGGT</t>
  </si>
  <si>
    <t>Golay1517</t>
  </si>
  <si>
    <t>TCCAAGCGTCAC</t>
  </si>
  <si>
    <t>Golay1518</t>
  </si>
  <si>
    <t>GCTTCATTTCTG</t>
  </si>
  <si>
    <t>Golay1519</t>
  </si>
  <si>
    <t>AACTTGGCCGTA</t>
  </si>
  <si>
    <t>Golay1520</t>
  </si>
  <si>
    <t>CATACGATACAG</t>
  </si>
  <si>
    <t>Golay1521</t>
  </si>
  <si>
    <t>GGTTGAGAAGAG</t>
  </si>
  <si>
    <t>Golay1522</t>
  </si>
  <si>
    <t>CTGGGAGTTGTT</t>
  </si>
  <si>
    <t>Golay1523</t>
  </si>
  <si>
    <t>ATCATCTCGGCG</t>
  </si>
  <si>
    <t>Golay1524</t>
  </si>
  <si>
    <t>ATTACCCACAGG</t>
  </si>
  <si>
    <t>Golay1525</t>
  </si>
  <si>
    <t>CACATCAGCGCT</t>
  </si>
  <si>
    <t>Golay1526</t>
  </si>
  <si>
    <t>TGACCATAGTGA</t>
  </si>
  <si>
    <t>Golay1527</t>
  </si>
  <si>
    <t>GATAAGCGCCTT</t>
  </si>
  <si>
    <t>Golay1528</t>
  </si>
  <si>
    <t>TAGTCTAAGGGT</t>
  </si>
  <si>
    <t>Golay1529</t>
  </si>
  <si>
    <t>AATTAGGCGTGT</t>
  </si>
  <si>
    <t>Golay1530</t>
  </si>
  <si>
    <t>TGCTCTTGCTCT</t>
  </si>
  <si>
    <t>Golay1531</t>
  </si>
  <si>
    <t>TCCACTAGAGCA</t>
  </si>
  <si>
    <t>Golay1532</t>
  </si>
  <si>
    <t>CATTGCAAAGCA</t>
  </si>
  <si>
    <t>Golay1533</t>
  </si>
  <si>
    <t>GACGGCTATGTT</t>
  </si>
  <si>
    <t>gta</t>
  </si>
  <si>
    <t>cg</t>
  </si>
  <si>
    <t>ACACACCGCCCGTCGCTACT</t>
  </si>
  <si>
    <t>ACACTATGAAGC</t>
  </si>
  <si>
    <t>ITS1</t>
  </si>
  <si>
    <t>TCGGTTACGCTG</t>
  </si>
  <si>
    <t>94/96</t>
  </si>
  <si>
    <t>+</t>
  </si>
  <si>
    <t>ok</t>
  </si>
  <si>
    <t>p89_s01_16SV4_MS_Trich</t>
  </si>
  <si>
    <t>s01_MS</t>
  </si>
  <si>
    <t>76/78</t>
  </si>
  <si>
    <t>p89_s13_TR1_16SV4</t>
  </si>
  <si>
    <t>s13_TR1</t>
  </si>
  <si>
    <t>43/54</t>
  </si>
  <si>
    <t>p89_s13_TR1_ITS1</t>
  </si>
  <si>
    <t>Golay1811</t>
  </si>
  <si>
    <t>48/54</t>
  </si>
  <si>
    <t>p89_s01_SILVER1_16SV4</t>
  </si>
  <si>
    <t>s01_SILVER1</t>
  </si>
  <si>
    <t>p89_s02_SILVER2_16SV4</t>
  </si>
  <si>
    <t>p89_s03_SILVER3_16SV4</t>
  </si>
  <si>
    <t>p89_s04_SILVER4_16SV4</t>
  </si>
  <si>
    <t>p89_s05_SILVER5_16SV4</t>
  </si>
  <si>
    <t>p89_s06_SILVER6_16SV4</t>
  </si>
  <si>
    <t>p89_s07_SILVER7_16SV4</t>
  </si>
  <si>
    <t>p89_s08_SILVER8_16SV4</t>
  </si>
  <si>
    <t>p89_s09_SILVER9_16SV4</t>
  </si>
  <si>
    <t>p89_s10_SILVER10_16SV4</t>
  </si>
  <si>
    <t>p89_s11_SILVER11_16SV4</t>
  </si>
  <si>
    <t>p89_s12_SILVER12_16SV4</t>
  </si>
  <si>
    <t>s02_SILVER2</t>
  </si>
  <si>
    <t>s03_SILVER3</t>
  </si>
  <si>
    <t>s04_SILVER4</t>
  </si>
  <si>
    <t>s05_SILVER5</t>
  </si>
  <si>
    <t>s06_SILVER6</t>
  </si>
  <si>
    <t>s07_SILVER7</t>
  </si>
  <si>
    <t>s08_SILVER8</t>
  </si>
  <si>
    <t>s09_SILVER9</t>
  </si>
  <si>
    <t>s10_SILVER10</t>
  </si>
  <si>
    <t>s11_SILVER11</t>
  </si>
  <si>
    <t>s12_SILVER12</t>
  </si>
  <si>
    <t>Golay0069</t>
  </si>
  <si>
    <t>Golay0148</t>
  </si>
  <si>
    <t>Golay0632</t>
  </si>
  <si>
    <t>Golay0633</t>
  </si>
  <si>
    <t>93/96</t>
  </si>
  <si>
    <t>95/96</t>
  </si>
  <si>
    <t>90/96</t>
  </si>
  <si>
    <t>91/96</t>
  </si>
  <si>
    <t>p89_s01_SILVER1_ITS1</t>
  </si>
  <si>
    <t>p89_s02_SILVER2_ITS1</t>
  </si>
  <si>
    <t>p89_s03_SILVER3_ITS1</t>
  </si>
  <si>
    <t>p89_s04_SILVER4_ITS1</t>
  </si>
  <si>
    <t>p89_s05_SILVER5_ITS1</t>
  </si>
  <si>
    <t>p89_s06_SILVER6_ITS1</t>
  </si>
  <si>
    <t>p89_s07_SILVER7_ITS1</t>
  </si>
  <si>
    <t>p89_s08_SILVER8_ITS1</t>
  </si>
  <si>
    <t>p89_s09_SILVER9_ITS1</t>
  </si>
  <si>
    <t>p89_s10_SILVER10_ITS1</t>
  </si>
  <si>
    <t>p89_s11_SILVER11_ITS1</t>
  </si>
  <si>
    <t>p89_s12_SILVER12_ITS1</t>
  </si>
  <si>
    <t>Golay1802</t>
  </si>
  <si>
    <t>Golay1803</t>
  </si>
  <si>
    <t>Golay1805</t>
  </si>
  <si>
    <t>Golay1806</t>
  </si>
  <si>
    <t>Golay1807</t>
  </si>
  <si>
    <t>Golay1809</t>
  </si>
  <si>
    <t>Golay1810</t>
  </si>
  <si>
    <t>88/96</t>
  </si>
  <si>
    <t>89/96</t>
  </si>
  <si>
    <t>92/96</t>
  </si>
  <si>
    <t>p89_16SV4_A</t>
  </si>
  <si>
    <t>p89_16SV4_B</t>
  </si>
  <si>
    <t>Goaly0632</t>
  </si>
  <si>
    <t>s01_MS_Trich</t>
  </si>
  <si>
    <t>p89_ITS1_C</t>
  </si>
  <si>
    <t>p89_ITS1_D</t>
  </si>
  <si>
    <t>MS0679</t>
  </si>
  <si>
    <t>MS0685</t>
  </si>
  <si>
    <t>MS0859</t>
  </si>
  <si>
    <t>MS0862</t>
  </si>
  <si>
    <t>MS2894</t>
  </si>
  <si>
    <t>MS2897</t>
  </si>
  <si>
    <t>NC01</t>
  </si>
  <si>
    <t>MS3359</t>
  </si>
  <si>
    <t>MS3362</t>
  </si>
  <si>
    <t>MS5541</t>
  </si>
  <si>
    <t>MS5544</t>
  </si>
  <si>
    <t>MS5559</t>
  </si>
  <si>
    <t>MS5562</t>
  </si>
  <si>
    <t>MS6056</t>
  </si>
  <si>
    <t>MS6059</t>
  </si>
  <si>
    <t>MS6923</t>
  </si>
  <si>
    <t>MS6926</t>
  </si>
  <si>
    <t>MS7019</t>
  </si>
  <si>
    <t>MS7022</t>
  </si>
  <si>
    <t>MS7193</t>
  </si>
  <si>
    <t>MS7196</t>
  </si>
  <si>
    <t>MS7439</t>
  </si>
  <si>
    <t>MS7442</t>
  </si>
  <si>
    <t>MS7610</t>
  </si>
  <si>
    <t>MS7613</t>
  </si>
  <si>
    <t>MS8267</t>
  </si>
  <si>
    <t>MS8270</t>
  </si>
  <si>
    <t>MS8537</t>
  </si>
  <si>
    <t>MS8540</t>
  </si>
  <si>
    <t>PC01</t>
  </si>
  <si>
    <t>MS8714</t>
  </si>
  <si>
    <t>MS8717</t>
  </si>
  <si>
    <t>MS10080</t>
  </si>
  <si>
    <t>MS10083</t>
  </si>
  <si>
    <t>MS10311</t>
  </si>
  <si>
    <t>MS10314</t>
  </si>
  <si>
    <t>MS11069</t>
  </si>
  <si>
    <t>MS11072</t>
  </si>
  <si>
    <t>MS11174</t>
  </si>
  <si>
    <t>MS11177</t>
  </si>
  <si>
    <t>MS12492</t>
  </si>
  <si>
    <t>MS12495</t>
  </si>
  <si>
    <t>MS12582</t>
  </si>
  <si>
    <t>MS12585</t>
  </si>
  <si>
    <t>MS12960</t>
  </si>
  <si>
    <t>MS12963</t>
  </si>
  <si>
    <t>MS13371</t>
  </si>
  <si>
    <t>MS13374</t>
  </si>
  <si>
    <t>MS13479</t>
  </si>
  <si>
    <t>MS13482</t>
  </si>
  <si>
    <t>MS13569</t>
  </si>
  <si>
    <t>MS13572</t>
  </si>
  <si>
    <t>MS14115</t>
  </si>
  <si>
    <t>MS14118</t>
  </si>
  <si>
    <t>MS14631</t>
  </si>
  <si>
    <t>MS14634</t>
  </si>
  <si>
    <t>MS15652</t>
  </si>
  <si>
    <t>MS15655</t>
  </si>
  <si>
    <t>MS15713</t>
  </si>
  <si>
    <t>MS15716</t>
  </si>
  <si>
    <t>MS16171</t>
  </si>
  <si>
    <t>MS16174</t>
  </si>
  <si>
    <t>MS17265</t>
  </si>
  <si>
    <t>MS17268</t>
  </si>
  <si>
    <t>MS17484</t>
  </si>
  <si>
    <t>MS17487</t>
  </si>
  <si>
    <t>MS20569</t>
  </si>
  <si>
    <t>MS20572</t>
  </si>
  <si>
    <t>MS21277</t>
  </si>
  <si>
    <t>MS21280</t>
  </si>
  <si>
    <t>MS22230</t>
  </si>
  <si>
    <t>MS22233</t>
  </si>
  <si>
    <t>MS23099</t>
  </si>
  <si>
    <t>MS23102</t>
  </si>
  <si>
    <t>blank</t>
  </si>
  <si>
    <t>MS5541D</t>
  </si>
  <si>
    <t>MS8540D</t>
  </si>
  <si>
    <t>MS13569D</t>
  </si>
  <si>
    <t>TR068</t>
  </si>
  <si>
    <t>TR082</t>
  </si>
  <si>
    <t>TR067</t>
  </si>
  <si>
    <t>TR096</t>
  </si>
  <si>
    <t>TR075</t>
  </si>
  <si>
    <t>TR071</t>
  </si>
  <si>
    <t>TR078</t>
  </si>
  <si>
    <t>TR080</t>
  </si>
  <si>
    <t>TR062</t>
  </si>
  <si>
    <t>TR077</t>
  </si>
  <si>
    <t>TR091</t>
  </si>
  <si>
    <t>PC13</t>
  </si>
  <si>
    <t>TR057</t>
  </si>
  <si>
    <t>TR083</t>
  </si>
  <si>
    <t>TR085</t>
  </si>
  <si>
    <t>TR084</t>
  </si>
  <si>
    <t>TR072</t>
  </si>
  <si>
    <t>TR064</t>
  </si>
  <si>
    <t>TR069</t>
  </si>
  <si>
    <t>TR058</t>
  </si>
  <si>
    <t>TR093</t>
  </si>
  <si>
    <t>TR056</t>
  </si>
  <si>
    <t>TR065</t>
  </si>
  <si>
    <t>TR094</t>
  </si>
  <si>
    <t>TR073</t>
  </si>
  <si>
    <t>TR088</t>
  </si>
  <si>
    <t>TR059</t>
  </si>
  <si>
    <t>TR053</t>
  </si>
  <si>
    <t>TR098</t>
  </si>
  <si>
    <t>TR070</t>
  </si>
  <si>
    <t>TR092</t>
  </si>
  <si>
    <t>TR055</t>
  </si>
  <si>
    <t>TR087</t>
  </si>
  <si>
    <t>TR081</t>
  </si>
  <si>
    <t>NC13</t>
  </si>
  <si>
    <t>TR090</t>
  </si>
  <si>
    <t>TR095</t>
  </si>
  <si>
    <t>TR097</t>
  </si>
  <si>
    <t>TR074</t>
  </si>
  <si>
    <t>TR060</t>
  </si>
  <si>
    <t>TR099</t>
  </si>
  <si>
    <t>TR086</t>
  </si>
  <si>
    <t>TR076</t>
  </si>
  <si>
    <t>TR079</t>
  </si>
  <si>
    <t>TR054</t>
  </si>
  <si>
    <t>TR089</t>
  </si>
  <si>
    <t>TR066</t>
  </si>
  <si>
    <t>TR063</t>
  </si>
  <si>
    <t>TR061</t>
  </si>
  <si>
    <t>TR100</t>
  </si>
  <si>
    <t>TR090D</t>
  </si>
  <si>
    <t>TR072D</t>
  </si>
  <si>
    <t>TR054D</t>
  </si>
  <si>
    <t>TR080D</t>
  </si>
  <si>
    <t>NC14</t>
  </si>
  <si>
    <t>PC14</t>
  </si>
  <si>
    <t>CCTAAGAGCATC</t>
  </si>
  <si>
    <t>S0200</t>
  </si>
  <si>
    <t>S0169</t>
  </si>
  <si>
    <t>S0047</t>
  </si>
  <si>
    <t>S0034</t>
  </si>
  <si>
    <t>S0105</t>
  </si>
  <si>
    <t>S0205</t>
  </si>
  <si>
    <t>S0282</t>
  </si>
  <si>
    <t>S0222</t>
  </si>
  <si>
    <t>S0302</t>
  </si>
  <si>
    <t>S0178</t>
  </si>
  <si>
    <t>S0301</t>
  </si>
  <si>
    <t>S0104</t>
  </si>
  <si>
    <t>S0117</t>
  </si>
  <si>
    <t>S0195</t>
  </si>
  <si>
    <t>S0073</t>
  </si>
  <si>
    <t>S0233</t>
  </si>
  <si>
    <t>S0094</t>
  </si>
  <si>
    <t>S0217</t>
  </si>
  <si>
    <t>S0156</t>
  </si>
  <si>
    <t>S0339</t>
  </si>
  <si>
    <t>S0174</t>
  </si>
  <si>
    <t>S0113</t>
  </si>
  <si>
    <t>S0032</t>
  </si>
  <si>
    <t>S0017</t>
  </si>
  <si>
    <t>S0304</t>
  </si>
  <si>
    <t>S0096</t>
  </si>
  <si>
    <t>S0224</t>
  </si>
  <si>
    <t>SNEG03</t>
  </si>
  <si>
    <t>S0252</t>
  </si>
  <si>
    <t>S0068</t>
  </si>
  <si>
    <t>S0030</t>
  </si>
  <si>
    <t>S0242</t>
  </si>
  <si>
    <t>S0107</t>
  </si>
  <si>
    <t>S0019</t>
  </si>
  <si>
    <t>S0262</t>
  </si>
  <si>
    <t>S0128</t>
  </si>
  <si>
    <t>S0118</t>
  </si>
  <si>
    <t>S0168</t>
  </si>
  <si>
    <t>S0165</t>
  </si>
  <si>
    <t>S0352</t>
  </si>
  <si>
    <t>S0218</t>
  </si>
  <si>
    <t>S0265</t>
  </si>
  <si>
    <t>S0344</t>
  </si>
  <si>
    <t>S0332</t>
  </si>
  <si>
    <t>S0057</t>
  </si>
  <si>
    <t>S0004</t>
  </si>
  <si>
    <t>S0153</t>
  </si>
  <si>
    <t>S0176</t>
  </si>
  <si>
    <t>S0338</t>
  </si>
  <si>
    <t>S0162</t>
  </si>
  <si>
    <t>S0348</t>
  </si>
  <si>
    <t>S0349</t>
  </si>
  <si>
    <t>S0124</t>
  </si>
  <si>
    <t>S0263</t>
  </si>
  <si>
    <t>S0292</t>
  </si>
  <si>
    <t>S0351</t>
  </si>
  <si>
    <t>S0110</t>
  </si>
  <si>
    <t>S0335</t>
  </si>
  <si>
    <t>S0182</t>
  </si>
  <si>
    <t>S0164</t>
  </si>
  <si>
    <t>S0078</t>
  </si>
  <si>
    <t>S0320</t>
  </si>
  <si>
    <t>S0053</t>
  </si>
  <si>
    <t>S0341</t>
  </si>
  <si>
    <t>S0316</t>
  </si>
  <si>
    <t>S0203</t>
  </si>
  <si>
    <t>S0229</t>
  </si>
  <si>
    <t>S0003</t>
  </si>
  <si>
    <t>S0151</t>
  </si>
  <si>
    <t>S0350</t>
  </si>
  <si>
    <t>SNEG02</t>
  </si>
  <si>
    <t>S0069</t>
  </si>
  <si>
    <t>S0100</t>
  </si>
  <si>
    <t>S0121</t>
  </si>
  <si>
    <t>S0235</t>
  </si>
  <si>
    <t>S0273</t>
  </si>
  <si>
    <t>S0286</t>
  </si>
  <si>
    <t>S0186</t>
  </si>
  <si>
    <t>S0131</t>
  </si>
  <si>
    <t>S0257</t>
  </si>
  <si>
    <t>S0197</t>
  </si>
  <si>
    <t>S0049</t>
  </si>
  <si>
    <t>S0175</t>
  </si>
  <si>
    <t>S0141</t>
  </si>
  <si>
    <t>S0322</t>
  </si>
  <si>
    <t>S0012</t>
  </si>
  <si>
    <t>S0043</t>
  </si>
  <si>
    <t>S0287</t>
  </si>
  <si>
    <t>S0303</t>
  </si>
  <si>
    <t>S0305</t>
  </si>
  <si>
    <t>S0100D</t>
  </si>
  <si>
    <t>S0349D</t>
  </si>
  <si>
    <t>S0222D</t>
  </si>
  <si>
    <t>S0128D</t>
  </si>
  <si>
    <t>S0191</t>
  </si>
  <si>
    <t>S0324</t>
  </si>
  <si>
    <t>S0024</t>
  </si>
  <si>
    <t>S0077</t>
  </si>
  <si>
    <t>S0330</t>
  </si>
  <si>
    <t>S0111</t>
  </si>
  <si>
    <t>S0009</t>
  </si>
  <si>
    <t>S0353</t>
  </si>
  <si>
    <t>S0037</t>
  </si>
  <si>
    <t>S0008</t>
  </si>
  <si>
    <t>S0251</t>
  </si>
  <si>
    <t>S0064</t>
  </si>
  <si>
    <t>S0236</t>
  </si>
  <si>
    <t>S0288</t>
  </si>
  <si>
    <t>S0294</t>
  </si>
  <si>
    <t>S0307</t>
  </si>
  <si>
    <t>S0271</t>
  </si>
  <si>
    <t>S0181</t>
  </si>
  <si>
    <t>S0211</t>
  </si>
  <si>
    <t>S0036</t>
  </si>
  <si>
    <t>S0150</t>
  </si>
  <si>
    <t>S0239</t>
  </si>
  <si>
    <t>S0326</t>
  </si>
  <si>
    <t>S0080</t>
  </si>
  <si>
    <t>S0071</t>
  </si>
  <si>
    <t>S0015</t>
  </si>
  <si>
    <t>S0042</t>
  </si>
  <si>
    <t>S0087</t>
  </si>
  <si>
    <t>S0272</t>
  </si>
  <si>
    <t>S0046</t>
  </si>
  <si>
    <t>S0143</t>
  </si>
  <si>
    <t>S0297</t>
  </si>
  <si>
    <t>S0267</t>
  </si>
  <si>
    <t>S0208</t>
  </si>
  <si>
    <t>S0206</t>
  </si>
  <si>
    <t>NC02</t>
  </si>
  <si>
    <t>S0269</t>
  </si>
  <si>
    <t>S0328</t>
  </si>
  <si>
    <t>S0115</t>
  </si>
  <si>
    <t>S0319</t>
  </si>
  <si>
    <t>S0198</t>
  </si>
  <si>
    <t>S0245</t>
  </si>
  <si>
    <t>S0145</t>
  </si>
  <si>
    <t>S0116</t>
  </si>
  <si>
    <t>S0119</t>
  </si>
  <si>
    <t>S0134</t>
  </si>
  <si>
    <t>S0137</t>
  </si>
  <si>
    <t>S0323</t>
  </si>
  <si>
    <t>S0075</t>
  </si>
  <si>
    <t>S0249</t>
  </si>
  <si>
    <t>S0357</t>
  </si>
  <si>
    <t>S0135</t>
  </si>
  <si>
    <t>S0091</t>
  </si>
  <si>
    <t>S0334</t>
  </si>
  <si>
    <t>S0002</t>
  </si>
  <si>
    <t>S0192</t>
  </si>
  <si>
    <t>S0139</t>
  </si>
  <si>
    <t>S0166</t>
  </si>
  <si>
    <t>S0184</t>
  </si>
  <si>
    <t>S0157</t>
  </si>
  <si>
    <t>S0028</t>
  </si>
  <si>
    <t>S0033</t>
  </si>
  <si>
    <t>S0243</t>
  </si>
  <si>
    <t>S0256</t>
  </si>
  <si>
    <t>S0048</t>
  </si>
  <si>
    <t>S0241</t>
  </si>
  <si>
    <t>S0092</t>
  </si>
  <si>
    <t>S0275</t>
  </si>
  <si>
    <t>S0108</t>
  </si>
  <si>
    <t>S0333</t>
  </si>
  <si>
    <t>S0120</t>
  </si>
  <si>
    <t>S0346</t>
  </si>
  <si>
    <t>S0006</t>
  </si>
  <si>
    <t>S0090</t>
  </si>
  <si>
    <t>S0127</t>
  </si>
  <si>
    <t>S0250</t>
  </si>
  <si>
    <t>S0231</t>
  </si>
  <si>
    <t>S0248</t>
  </si>
  <si>
    <t>S0279</t>
  </si>
  <si>
    <t>S0207</t>
  </si>
  <si>
    <t>S0309</t>
  </si>
  <si>
    <t>PC02</t>
  </si>
  <si>
    <t>S0173</t>
  </si>
  <si>
    <t>S0056</t>
  </si>
  <si>
    <t>SNEG05</t>
  </si>
  <si>
    <t>S0315</t>
  </si>
  <si>
    <t>S0268</t>
  </si>
  <si>
    <t>S0103</t>
  </si>
  <si>
    <t>S0220</t>
  </si>
  <si>
    <t>S0050</t>
  </si>
  <si>
    <t>S0234</t>
  </si>
  <si>
    <t>S0188</t>
  </si>
  <si>
    <t>S0127D</t>
  </si>
  <si>
    <t>S0275D</t>
  </si>
  <si>
    <t>S0087D</t>
  </si>
  <si>
    <t>S0181D</t>
  </si>
  <si>
    <t>nok</t>
  </si>
  <si>
    <t>S0325</t>
  </si>
  <si>
    <t>S0093</t>
  </si>
  <si>
    <t>S0023</t>
  </si>
  <si>
    <t>S0259</t>
  </si>
  <si>
    <t>S0159</t>
  </si>
  <si>
    <t>S0016</t>
  </si>
  <si>
    <t>S0237</t>
  </si>
  <si>
    <t>S0106</t>
  </si>
  <si>
    <t>S0331</t>
  </si>
  <si>
    <t>S0280</t>
  </si>
  <si>
    <t>S0213</t>
  </si>
  <si>
    <t>S0360</t>
  </si>
  <si>
    <t>S0318</t>
  </si>
  <si>
    <t>S0343</t>
  </si>
  <si>
    <t>S0132</t>
  </si>
  <si>
    <t>S0126</t>
  </si>
  <si>
    <t>S0114</t>
  </si>
  <si>
    <t>PC03</t>
  </si>
  <si>
    <t>S0354</t>
  </si>
  <si>
    <t>S0340</t>
  </si>
  <si>
    <t>S0152</t>
  </si>
  <si>
    <t>S0329</t>
  </si>
  <si>
    <t>S0246</t>
  </si>
  <si>
    <t>S0061</t>
  </si>
  <si>
    <t>S0160</t>
  </si>
  <si>
    <t>S0076</t>
  </si>
  <si>
    <t>S0253</t>
  </si>
  <si>
    <t>S0238</t>
  </si>
  <si>
    <t>S0058</t>
  </si>
  <si>
    <t>S0226</t>
  </si>
  <si>
    <t>S0040</t>
  </si>
  <si>
    <t>S0240</t>
  </si>
  <si>
    <t>S0347</t>
  </si>
  <si>
    <t>S0193</t>
  </si>
  <si>
    <t>S0300</t>
  </si>
  <si>
    <t>S0359</t>
  </si>
  <si>
    <t>S0014</t>
  </si>
  <si>
    <t>S0313</t>
  </si>
  <si>
    <t>S0011</t>
  </si>
  <si>
    <t>S0185</t>
  </si>
  <si>
    <t>S0264</t>
  </si>
  <si>
    <t>S0337</t>
  </si>
  <si>
    <t>S0154</t>
  </si>
  <si>
    <t>S0298</t>
  </si>
  <si>
    <t>S0144</t>
  </si>
  <si>
    <t>S0149</t>
  </si>
  <si>
    <t>S0161</t>
  </si>
  <si>
    <t>S0342</t>
  </si>
  <si>
    <t>S0142</t>
  </si>
  <si>
    <t>S0247</t>
  </si>
  <si>
    <t>S0266</t>
  </si>
  <si>
    <t>S0099</t>
  </si>
  <si>
    <t>S0201</t>
  </si>
  <si>
    <t>S0258</t>
  </si>
  <si>
    <t>S0210</t>
  </si>
  <si>
    <t>NC03</t>
  </si>
  <si>
    <t>S0148</t>
  </si>
  <si>
    <t>S0101</t>
  </si>
  <si>
    <t>S0158</t>
  </si>
  <si>
    <t>S0059</t>
  </si>
  <si>
    <t>S0129</t>
  </si>
  <si>
    <t>S0097</t>
  </si>
  <si>
    <t>S0295</t>
  </si>
  <si>
    <t>S0063</t>
  </si>
  <si>
    <t>S0293</t>
  </si>
  <si>
    <t>S0020</t>
  </si>
  <si>
    <t>S0278</t>
  </si>
  <si>
    <t>S0013</t>
  </si>
  <si>
    <t>S0085</t>
  </si>
  <si>
    <t>S0027</t>
  </si>
  <si>
    <t>S0276</t>
  </si>
  <si>
    <t>S0190</t>
  </si>
  <si>
    <t>S0146</t>
  </si>
  <si>
    <t>S0308</t>
  </si>
  <si>
    <t>S0167</t>
  </si>
  <si>
    <t>S0306</t>
  </si>
  <si>
    <t>S0055</t>
  </si>
  <si>
    <t>S0221</t>
  </si>
  <si>
    <t>S0044</t>
  </si>
  <si>
    <t>S0327</t>
  </si>
  <si>
    <t>S0089</t>
  </si>
  <si>
    <t>S0045</t>
  </si>
  <si>
    <t>S0147</t>
  </si>
  <si>
    <t>S0052</t>
  </si>
  <si>
    <t>S0072</t>
  </si>
  <si>
    <t>S0123</t>
  </si>
  <si>
    <t>S0296</t>
  </si>
  <si>
    <t>S0026</t>
  </si>
  <si>
    <t>S0196</t>
  </si>
  <si>
    <t>S0170</t>
  </si>
  <si>
    <t>S0001</t>
  </si>
  <si>
    <t>S0225</t>
  </si>
  <si>
    <t>S0196D</t>
  </si>
  <si>
    <t>S0337D</t>
  </si>
  <si>
    <t>S0097D</t>
  </si>
  <si>
    <t>S0240D</t>
  </si>
  <si>
    <t>CCACAGATCGAT</t>
  </si>
  <si>
    <t>S0283</t>
  </si>
  <si>
    <t>SNEG06</t>
  </si>
  <si>
    <t>S0041</t>
  </si>
  <si>
    <t>S0062</t>
  </si>
  <si>
    <t>SNEG04</t>
  </si>
  <si>
    <t>S0060</t>
  </si>
  <si>
    <t>S0209</t>
  </si>
  <si>
    <t>S0336</t>
  </si>
  <si>
    <t>S0274</t>
  </si>
  <si>
    <t>NC04</t>
  </si>
  <si>
    <t>S0084</t>
  </si>
  <si>
    <t>S0284</t>
  </si>
  <si>
    <t>S0212</t>
  </si>
  <si>
    <t>S0102</t>
  </si>
  <si>
    <t>S0070</t>
  </si>
  <si>
    <t>S0270</t>
  </si>
  <si>
    <t>S0007</t>
  </si>
  <si>
    <t>S0311</t>
  </si>
  <si>
    <t>S0082</t>
  </si>
  <si>
    <t>S0163</t>
  </si>
  <si>
    <t>S0244</t>
  </si>
  <si>
    <t>S0202</t>
  </si>
  <si>
    <t>S0133</t>
  </si>
  <si>
    <t>S0232</t>
  </si>
  <si>
    <t>S0074</t>
  </si>
  <si>
    <t>S0255</t>
  </si>
  <si>
    <t>S0171</t>
  </si>
  <si>
    <t>S0005</t>
  </si>
  <si>
    <t>S0086</t>
  </si>
  <si>
    <t>S0112</t>
  </si>
  <si>
    <t>S0067</t>
  </si>
  <si>
    <t>S0204</t>
  </si>
  <si>
    <t>SNEG01</t>
  </si>
  <si>
    <t>S0223</t>
  </si>
  <si>
    <t>S0177</t>
  </si>
  <si>
    <t>S0140</t>
  </si>
  <si>
    <t>S0227</t>
  </si>
  <si>
    <t>S0290</t>
  </si>
  <si>
    <t>S0138</t>
  </si>
  <si>
    <t>S0194</t>
  </si>
  <si>
    <t>S0035</t>
  </si>
  <si>
    <t>S0312</t>
  </si>
  <si>
    <t>S0054</t>
  </si>
  <si>
    <t>S0215</t>
  </si>
  <si>
    <t>S0254</t>
  </si>
  <si>
    <t>S0125</t>
  </si>
  <si>
    <t>S0187</t>
  </si>
  <si>
    <t>S0029</t>
  </si>
  <si>
    <t>S0310</t>
  </si>
  <si>
    <t>S0172</t>
  </si>
  <si>
    <t>S0155</t>
  </si>
  <si>
    <t>S0289</t>
  </si>
  <si>
    <t>S0345</t>
  </si>
  <si>
    <t>S0098</t>
  </si>
  <si>
    <t>S0228</t>
  </si>
  <si>
    <t>S0095</t>
  </si>
  <si>
    <t>S0065</t>
  </si>
  <si>
    <t>S0356</t>
  </si>
  <si>
    <t>S0010</t>
  </si>
  <si>
    <t>S0183</t>
  </si>
  <si>
    <t>S0179</t>
  </si>
  <si>
    <t>S0199</t>
  </si>
  <si>
    <t>S0214</t>
  </si>
  <si>
    <t>S0277</t>
  </si>
  <si>
    <t>S0109</t>
  </si>
  <si>
    <t>S0180</t>
  </si>
  <si>
    <t>S0189</t>
  </si>
  <si>
    <t>S0216</t>
  </si>
  <si>
    <t>S0281</t>
  </si>
  <si>
    <t>S0261</t>
  </si>
  <si>
    <t>S0130</t>
  </si>
  <si>
    <t>S0317</t>
  </si>
  <si>
    <t>PC04</t>
  </si>
  <si>
    <t>S0358</t>
  </si>
  <si>
    <t>S0219</t>
  </si>
  <si>
    <t>S0039</t>
  </si>
  <si>
    <t>S0136</t>
  </si>
  <si>
    <t>S0230</t>
  </si>
  <si>
    <t>S0355</t>
  </si>
  <si>
    <t>S0081</t>
  </si>
  <si>
    <t>S0018</t>
  </si>
  <si>
    <t>S0291</t>
  </si>
  <si>
    <t>S0066</t>
  </si>
  <si>
    <t>S0088</t>
  </si>
  <si>
    <t>S0031</t>
  </si>
  <si>
    <t>S0314</t>
  </si>
  <si>
    <t>S0022</t>
  </si>
  <si>
    <t>S0285</t>
  </si>
  <si>
    <t>S0260</t>
  </si>
  <si>
    <t>S0321</t>
  </si>
  <si>
    <t>S0025</t>
  </si>
  <si>
    <t>S0083</t>
  </si>
  <si>
    <t>S0358D</t>
  </si>
  <si>
    <t>S0155D</t>
  </si>
  <si>
    <t>S0209D</t>
  </si>
  <si>
    <t>S0054D</t>
  </si>
  <si>
    <t>ACAACACTCCGA</t>
  </si>
  <si>
    <t>S1031</t>
  </si>
  <si>
    <t>S0997</t>
  </si>
  <si>
    <t>S0693</t>
  </si>
  <si>
    <t>S0581</t>
  </si>
  <si>
    <t>S0664</t>
  </si>
  <si>
    <t>S0961</t>
  </si>
  <si>
    <t>S1023</t>
  </si>
  <si>
    <t>S0656</t>
  </si>
  <si>
    <t>PC05</t>
  </si>
  <si>
    <t>S0508</t>
  </si>
  <si>
    <t>S0645</t>
  </si>
  <si>
    <t>S0901</t>
  </si>
  <si>
    <t>S0814</t>
  </si>
  <si>
    <t>S1068</t>
  </si>
  <si>
    <t>S0401</t>
  </si>
  <si>
    <t>S0771</t>
  </si>
  <si>
    <t>S0789</t>
  </si>
  <si>
    <t>S0948</t>
  </si>
  <si>
    <t>S0574</t>
  </si>
  <si>
    <t>S0668</t>
  </si>
  <si>
    <t>S0679</t>
  </si>
  <si>
    <t>S0917</t>
  </si>
  <si>
    <t>S0828</t>
  </si>
  <si>
    <t>S0940</t>
  </si>
  <si>
    <t>AMS235</t>
  </si>
  <si>
    <t>S0380</t>
  </si>
  <si>
    <t>SNEG07</t>
  </si>
  <si>
    <t>S1044</t>
  </si>
  <si>
    <t>S0903</t>
  </si>
  <si>
    <t>S0660</t>
  </si>
  <si>
    <t>AMS236</t>
  </si>
  <si>
    <t>S0978</t>
  </si>
  <si>
    <t>S1032</t>
  </si>
  <si>
    <t>S0466</t>
  </si>
  <si>
    <t>S0816</t>
  </si>
  <si>
    <t>S0843</t>
  </si>
  <si>
    <t>S0406</t>
  </si>
  <si>
    <t>S0850</t>
  </si>
  <si>
    <t>S0618</t>
  </si>
  <si>
    <t>S0888</t>
  </si>
  <si>
    <t>NC05</t>
  </si>
  <si>
    <t>S0565</t>
  </si>
  <si>
    <t>S0743</t>
  </si>
  <si>
    <t>S0797</t>
  </si>
  <si>
    <t>S0601</t>
  </si>
  <si>
    <t>S0586</t>
  </si>
  <si>
    <t>S0501</t>
  </si>
  <si>
    <t>S0533</t>
  </si>
  <si>
    <t>S0859</t>
  </si>
  <si>
    <t>S0568</t>
  </si>
  <si>
    <t>S0511</t>
  </si>
  <si>
    <t>S0623</t>
  </si>
  <si>
    <t>S0851</t>
  </si>
  <si>
    <t>S0964</t>
  </si>
  <si>
    <t>S0496</t>
  </si>
  <si>
    <t>S0936</t>
  </si>
  <si>
    <t>S0933</t>
  </si>
  <si>
    <t>S0942</t>
  </si>
  <si>
    <t>S0383</t>
  </si>
  <si>
    <t>S0972</t>
  </si>
  <si>
    <t>S0959</t>
  </si>
  <si>
    <t>S1062</t>
  </si>
  <si>
    <t>S0925</t>
  </si>
  <si>
    <t>S0540</t>
  </si>
  <si>
    <t>S0712</t>
  </si>
  <si>
    <t>S0416</t>
  </si>
  <si>
    <t>S0719</t>
  </si>
  <si>
    <t>S0711</t>
  </si>
  <si>
    <t>S0662</t>
  </si>
  <si>
    <t>S0603</t>
  </si>
  <si>
    <t>S0571</t>
  </si>
  <si>
    <t>S0600</t>
  </si>
  <si>
    <t>S0428</t>
  </si>
  <si>
    <t>S0387</t>
  </si>
  <si>
    <t>S0597</t>
  </si>
  <si>
    <t>S0950</t>
  </si>
  <si>
    <t>S0955</t>
  </si>
  <si>
    <t>S0523</t>
  </si>
  <si>
    <t>S0655</t>
  </si>
  <si>
    <t>S0976</t>
  </si>
  <si>
    <t>S0493</t>
  </si>
  <si>
    <t>S0527</t>
  </si>
  <si>
    <t>S0485</t>
  </si>
  <si>
    <t>S0749</t>
  </si>
  <si>
    <t>S0913</t>
  </si>
  <si>
    <t>S0791</t>
  </si>
  <si>
    <t>S1030</t>
  </si>
  <si>
    <t>S0866</t>
  </si>
  <si>
    <t>S0947</t>
  </si>
  <si>
    <t>S1065</t>
  </si>
  <si>
    <t>S0516</t>
  </si>
  <si>
    <t>S0896</t>
  </si>
  <si>
    <t>S1062D</t>
  </si>
  <si>
    <t>S0771D</t>
  </si>
  <si>
    <t>S0743D</t>
  </si>
  <si>
    <t>S0516D</t>
  </si>
  <si>
    <t>S0701</t>
  </si>
  <si>
    <t>S0472</t>
  </si>
  <si>
    <t>S0617</t>
  </si>
  <si>
    <t>PC06</t>
  </si>
  <si>
    <t>S0481</t>
  </si>
  <si>
    <t>S0869</t>
  </si>
  <si>
    <t>S1046</t>
  </si>
  <si>
    <t>S0515</t>
  </si>
  <si>
    <t>S0407</t>
  </si>
  <si>
    <t>S0557</t>
  </si>
  <si>
    <t>S0932</t>
  </si>
  <si>
    <t>S1076</t>
  </si>
  <si>
    <t>S0704</t>
  </si>
  <si>
    <t>S0824</t>
  </si>
  <si>
    <t>S0411</t>
  </si>
  <si>
    <t>S1035</t>
  </si>
  <si>
    <t>S0971</t>
  </si>
  <si>
    <t>S0659</t>
  </si>
  <si>
    <t>S0611</t>
  </si>
  <si>
    <t>S0524</t>
  </si>
  <si>
    <t>S0887</t>
  </si>
  <si>
    <t>S0538</t>
  </si>
  <si>
    <t>S1004</t>
  </si>
  <si>
    <t>S0490</t>
  </si>
  <si>
    <t>S0443</t>
  </si>
  <si>
    <t>S1003</t>
  </si>
  <si>
    <t>S0539</t>
  </si>
  <si>
    <t>S0934</t>
  </si>
  <si>
    <t>S0826</t>
  </si>
  <si>
    <t>S0842</t>
  </si>
  <si>
    <t>S0689</t>
  </si>
  <si>
    <t>S1042</t>
  </si>
  <si>
    <t>S1015</t>
  </si>
  <si>
    <t>S0370</t>
  </si>
  <si>
    <t>S0755</t>
  </si>
  <si>
    <t>S1052</t>
  </si>
  <si>
    <t>S0760</t>
  </si>
  <si>
    <t>S0926</t>
  </si>
  <si>
    <t>S0410</t>
  </si>
  <si>
    <t>S0729</t>
  </si>
  <si>
    <t>S0498</t>
  </si>
  <si>
    <t>S0628</t>
  </si>
  <si>
    <t>S0706</t>
  </si>
  <si>
    <t>S0929</t>
  </si>
  <si>
    <t>S1029</t>
  </si>
  <si>
    <t>S0467</t>
  </si>
  <si>
    <t>S1018</t>
  </si>
  <si>
    <t>S0821</t>
  </si>
  <si>
    <t>S0630</t>
  </si>
  <si>
    <t>S0785</t>
  </si>
  <si>
    <t>S0855</t>
  </si>
  <si>
    <t>S0986</t>
  </si>
  <si>
    <t>S0849</t>
  </si>
  <si>
    <t>S0510</t>
  </si>
  <si>
    <t>S0880</t>
  </si>
  <si>
    <t>S0703</t>
  </si>
  <si>
    <t>S0872</t>
  </si>
  <si>
    <t>S0378</t>
  </si>
  <si>
    <t>S0619</t>
  </si>
  <si>
    <t>S0477</t>
  </si>
  <si>
    <t>S0657</t>
  </si>
  <si>
    <t>AMS237</t>
  </si>
  <si>
    <t>S0723</t>
  </si>
  <si>
    <t>S0710</t>
  </si>
  <si>
    <t>S1056</t>
  </si>
  <si>
    <t>S0440</t>
  </si>
  <si>
    <t>S0393</t>
  </si>
  <si>
    <t>S0638</t>
  </si>
  <si>
    <t>S0463</t>
  </si>
  <si>
    <t>NC06</t>
  </si>
  <si>
    <t>S0587</t>
  </si>
  <si>
    <t>S0998</t>
  </si>
  <si>
    <t>S0570</t>
  </si>
  <si>
    <t>S0530</t>
  </si>
  <si>
    <t>S1024</t>
  </si>
  <si>
    <t>S0502</t>
  </si>
  <si>
    <t>S0980</t>
  </si>
  <si>
    <t>S0371</t>
  </si>
  <si>
    <t>SNEG09</t>
  </si>
  <si>
    <t>S0391</t>
  </si>
  <si>
    <t>S0988</t>
  </si>
  <si>
    <t>S0487</t>
  </si>
  <si>
    <t>S0798</t>
  </si>
  <si>
    <t>S0507</t>
  </si>
  <si>
    <t>S0609</t>
  </si>
  <si>
    <t>S0954</t>
  </si>
  <si>
    <t>S0658</t>
  </si>
  <si>
    <t>S0852</t>
  </si>
  <si>
    <t>S0900</t>
  </si>
  <si>
    <t>S0622</t>
  </si>
  <si>
    <t>S0461</t>
  </si>
  <si>
    <t>S0512</t>
  </si>
  <si>
    <t>S0472D</t>
  </si>
  <si>
    <t>S1056D</t>
  </si>
  <si>
    <t>S0872D</t>
  </si>
  <si>
    <t>S0393D</t>
  </si>
  <si>
    <t>S0651</t>
  </si>
  <si>
    <t>S0575</t>
  </si>
  <si>
    <t>S0593</t>
  </si>
  <si>
    <t>S0724</t>
  </si>
  <si>
    <t>S0546</t>
  </si>
  <si>
    <t>S0431</t>
  </si>
  <si>
    <t>S0874</t>
  </si>
  <si>
    <t>S0598</t>
  </si>
  <si>
    <t>S0424</t>
  </si>
  <si>
    <t>S0893</t>
  </si>
  <si>
    <t>S0840</t>
  </si>
  <si>
    <t>S0552</t>
  </si>
  <si>
    <t>S0825</t>
  </si>
  <si>
    <t>S0692</t>
  </si>
  <si>
    <t>S0857</t>
  </si>
  <si>
    <t>PC07</t>
  </si>
  <si>
    <t>S0621</t>
  </si>
  <si>
    <t>S1041</t>
  </si>
  <si>
    <t>S0952</t>
  </si>
  <si>
    <t>S0596</t>
  </si>
  <si>
    <t>S0994</t>
  </si>
  <si>
    <t>S0681</t>
  </si>
  <si>
    <t>S0882</t>
  </si>
  <si>
    <t>S0766</t>
  </si>
  <si>
    <t>S1055</t>
  </si>
  <si>
    <t>S0884</t>
  </si>
  <si>
    <t>S0951</t>
  </si>
  <si>
    <t>S0987</t>
  </si>
  <si>
    <t>S0446</t>
  </si>
  <si>
    <t>S1020</t>
  </si>
  <si>
    <t>S1026</t>
  </si>
  <si>
    <t>S0589</t>
  </si>
  <si>
    <t>S1045</t>
  </si>
  <si>
    <t>S0526</t>
  </si>
  <si>
    <t>S1027</t>
  </si>
  <si>
    <t>S0484</t>
  </si>
  <si>
    <t>S0922</t>
  </si>
  <si>
    <t>S0678</t>
  </si>
  <si>
    <t>S0899</t>
  </si>
  <si>
    <t>S0716</t>
  </si>
  <si>
    <t>S0686</t>
  </si>
  <si>
    <t>S0708</t>
  </si>
  <si>
    <t>S0944</t>
  </si>
  <si>
    <t>S0418</t>
  </si>
  <si>
    <t>S0792</t>
  </si>
  <si>
    <t>S0547</t>
  </si>
  <si>
    <t>NC07</t>
  </si>
  <si>
    <t>S0435</t>
  </si>
  <si>
    <t>S0981</t>
  </si>
  <si>
    <t>S0889</t>
  </si>
  <si>
    <t>S0434</t>
  </si>
  <si>
    <t>S0525</t>
  </si>
  <si>
    <t>SNEG11</t>
  </si>
  <si>
    <t>S0982</t>
  </si>
  <si>
    <t>S0990</t>
  </si>
  <si>
    <t>S0520</t>
  </si>
  <si>
    <t>S0514</t>
  </si>
  <si>
    <t>S0368</t>
  </si>
  <si>
    <t>S1010</t>
  </si>
  <si>
    <t>S0726</t>
  </si>
  <si>
    <t>S0949</t>
  </si>
  <si>
    <t>S1080</t>
  </si>
  <si>
    <t>S0831</t>
  </si>
  <si>
    <t>S0745</t>
  </si>
  <si>
    <t>S0937</t>
  </si>
  <si>
    <t>S0864</t>
  </si>
  <si>
    <t>S0996</t>
  </si>
  <si>
    <t>S0426</t>
  </si>
  <si>
    <t>S0674</t>
  </si>
  <si>
    <t>S0750</t>
  </si>
  <si>
    <t>S0627</t>
  </si>
  <si>
    <t>S0748</t>
  </si>
  <si>
    <t>S0532</t>
  </si>
  <si>
    <t>S0802</t>
  </si>
  <si>
    <t>S1074</t>
  </si>
  <si>
    <t>S1079</t>
  </si>
  <si>
    <t>S0421</t>
  </si>
  <si>
    <t>S0629</t>
  </si>
  <si>
    <t>S0661</t>
  </si>
  <si>
    <t>S0470</t>
  </si>
  <si>
    <t>S0799</t>
  </si>
  <si>
    <t>S0742</t>
  </si>
  <si>
    <t>S0521</t>
  </si>
  <si>
    <t>S0862</t>
  </si>
  <si>
    <t>S0559</t>
  </si>
  <si>
    <t>S0449</t>
  </si>
  <si>
    <t>S0403</t>
  </si>
  <si>
    <t>S1034</t>
  </si>
  <si>
    <t>S0646</t>
  </si>
  <si>
    <t>S0468</t>
  </si>
  <si>
    <t>S1060</t>
  </si>
  <si>
    <t>S0400</t>
  </si>
  <si>
    <t>S0532D</t>
  </si>
  <si>
    <t>S0674D</t>
  </si>
  <si>
    <t>S0418D</t>
  </si>
  <si>
    <t>S1034D</t>
  </si>
  <si>
    <t>S0591</t>
  </si>
  <si>
    <t>S0473</t>
  </si>
  <si>
    <t>S0728</t>
  </si>
  <si>
    <t>S1050</t>
  </si>
  <si>
    <t>S0875</t>
  </si>
  <si>
    <t>S0769</t>
  </si>
  <si>
    <t>S0549</t>
  </si>
  <si>
    <t>S0654</t>
  </si>
  <si>
    <t>S0608</t>
  </si>
  <si>
    <t>S0985</t>
  </si>
  <si>
    <t>S0420</t>
  </si>
  <si>
    <t>S0871</t>
  </si>
  <si>
    <t>S0642</t>
  </si>
  <si>
    <t>S0838</t>
  </si>
  <si>
    <t>S0602</t>
  </si>
  <si>
    <t>S0738</t>
  </si>
  <si>
    <t>S0788</t>
  </si>
  <si>
    <t>S0673</t>
  </si>
  <si>
    <t>S0839</t>
  </si>
  <si>
    <t>S0479</t>
  </si>
  <si>
    <t>S0702</t>
  </si>
  <si>
    <t>S0928</t>
  </si>
  <si>
    <t>S0931</t>
  </si>
  <si>
    <t>S1071</t>
  </si>
  <si>
    <t>S0787</t>
  </si>
  <si>
    <t>S0388</t>
  </si>
  <si>
    <t>S0438</t>
  </si>
  <si>
    <t>S1049</t>
  </si>
  <si>
    <t>S0369</t>
  </si>
  <si>
    <t>S0861</t>
  </si>
  <si>
    <t>S0451</t>
  </si>
  <si>
    <t>S0924</t>
  </si>
  <si>
    <t>S0847</t>
  </si>
  <si>
    <t>S0795</t>
  </si>
  <si>
    <t>S0398</t>
  </si>
  <si>
    <t>S0364</t>
  </si>
  <si>
    <t>S0876</t>
  </si>
  <si>
    <t>S0536</t>
  </si>
  <si>
    <t>S0588</t>
  </si>
  <si>
    <t>S0991</t>
  </si>
  <si>
    <t>S0529</t>
  </si>
  <si>
    <t>S0856</t>
  </si>
  <si>
    <t>S0800</t>
  </si>
  <si>
    <t>S0652</t>
  </si>
  <si>
    <t>S0819</t>
  </si>
  <si>
    <t>S0544</t>
  </si>
  <si>
    <t>S0415</t>
  </si>
  <si>
    <t>S0528</t>
  </si>
  <si>
    <t>S1059</t>
  </si>
  <si>
    <t>S0780</t>
  </si>
  <si>
    <t>S0680</t>
  </si>
  <si>
    <t>S0494</t>
  </si>
  <si>
    <t>S0469</t>
  </si>
  <si>
    <t>S0456</t>
  </si>
  <si>
    <t>S1058</t>
  </si>
  <si>
    <t>S0897</t>
  </si>
  <si>
    <t>S0441</t>
  </si>
  <si>
    <t>S0492</t>
  </si>
  <si>
    <t>S0476</t>
  </si>
  <si>
    <t>S0402</t>
  </si>
  <si>
    <t>S0683</t>
  </si>
  <si>
    <t>S0395</t>
  </si>
  <si>
    <t>S0853</t>
  </si>
  <si>
    <t>S0739</t>
  </si>
  <si>
    <t>S0376</t>
  </si>
  <si>
    <t>S0697</t>
  </si>
  <si>
    <t>S1067</t>
  </si>
  <si>
    <t>S0732</t>
  </si>
  <si>
    <t>S1012</t>
  </si>
  <si>
    <t>S0613</t>
  </si>
  <si>
    <t>S0823</t>
  </si>
  <si>
    <t>S0920</t>
  </si>
  <si>
    <t>S0921</t>
  </si>
  <si>
    <t>S1036</t>
  </si>
  <si>
    <t>S0927</t>
  </si>
  <si>
    <t>S0833</t>
  </si>
  <si>
    <t>S1017</t>
  </si>
  <si>
    <t>S1047</t>
  </si>
  <si>
    <t>S0556</t>
  </si>
  <si>
    <t>S0694</t>
  </si>
  <si>
    <t>S0647</t>
  </si>
  <si>
    <t>S0883</t>
  </si>
  <si>
    <t>S0688</t>
  </si>
  <si>
    <t>S0382</t>
  </si>
  <si>
    <t>S0397</t>
  </si>
  <si>
    <t>S0992</t>
  </si>
  <si>
    <t>S0983</t>
  </si>
  <si>
    <t>S0606</t>
  </si>
  <si>
    <t>S0822</t>
  </si>
  <si>
    <t>S0754</t>
  </si>
  <si>
    <t>S0931D</t>
  </si>
  <si>
    <t>S0415D</t>
  </si>
  <si>
    <t>S0529D</t>
  </si>
  <si>
    <t>S0833D</t>
  </si>
  <si>
    <t>GTAGGAACCGGA</t>
  </si>
  <si>
    <t>NC08</t>
  </si>
  <si>
    <t>S0464</t>
  </si>
  <si>
    <t>S0870</t>
  </si>
  <si>
    <t>S0909</t>
  </si>
  <si>
    <t>S0576</t>
  </si>
  <si>
    <t>S0727</t>
  </si>
  <si>
    <t>S0881</t>
  </si>
  <si>
    <t>S0904</t>
  </si>
  <si>
    <t>S0537</t>
  </si>
  <si>
    <t>S0580</t>
  </si>
  <si>
    <t>S0419</t>
  </si>
  <si>
    <t>S0751</t>
  </si>
  <si>
    <t>S0455</t>
  </si>
  <si>
    <t>S0389</t>
  </si>
  <si>
    <t>S0386</t>
  </si>
  <si>
    <t>S0417</t>
  </si>
  <si>
    <t>S0779</t>
  </si>
  <si>
    <t>S0480</t>
  </si>
  <si>
    <t>S1033</t>
  </si>
  <si>
    <t>S0631</t>
  </si>
  <si>
    <t>S0573</t>
  </si>
  <si>
    <t>S0999</t>
  </si>
  <si>
    <t>S0405</t>
  </si>
  <si>
    <t>S0513</t>
  </si>
  <si>
    <t>S1014</t>
  </si>
  <si>
    <t>S0730</t>
  </si>
  <si>
    <t>S0784</t>
  </si>
  <si>
    <t>S0804</t>
  </si>
  <si>
    <t>S0776</t>
  </si>
  <si>
    <t>S0447</t>
  </si>
  <si>
    <t>S1009</t>
  </si>
  <si>
    <t>S0912</t>
  </si>
  <si>
    <t>S0365</t>
  </si>
  <si>
    <t>S0616</t>
  </si>
  <si>
    <t>S0960</t>
  </si>
  <si>
    <t>S0585</t>
  </si>
  <si>
    <t>PC09</t>
  </si>
  <si>
    <t>S0707</t>
  </si>
  <si>
    <t>S0905</t>
  </si>
  <si>
    <t>S0517</t>
  </si>
  <si>
    <t>S0599</t>
  </si>
  <si>
    <t>S0741</t>
  </si>
  <si>
    <t>SNEG12</t>
  </si>
  <si>
    <t>S1063</t>
  </si>
  <si>
    <t>S0977</t>
  </si>
  <si>
    <t>S0394</t>
  </si>
  <si>
    <t>S0690</t>
  </si>
  <si>
    <t>S0737</t>
  </si>
  <si>
    <t>S0637</t>
  </si>
  <si>
    <t>S0500</t>
  </si>
  <si>
    <t>S0836</t>
  </si>
  <si>
    <t>S0505</t>
  </si>
  <si>
    <t>S0984</t>
  </si>
  <si>
    <t>S1006</t>
  </si>
  <si>
    <t>S0713</t>
  </si>
  <si>
    <t>S0564</t>
  </si>
  <si>
    <t>S0429</t>
  </si>
  <si>
    <t>NC09</t>
  </si>
  <si>
    <t>S0958</t>
  </si>
  <si>
    <t>S1073</t>
  </si>
  <si>
    <t>S1013</t>
  </si>
  <si>
    <t>S1069</t>
  </si>
  <si>
    <t>S0774</t>
  </si>
  <si>
    <t>S0390</t>
  </si>
  <si>
    <t>S0471</t>
  </si>
  <si>
    <t>S1025</t>
  </si>
  <si>
    <t>S0902</t>
  </si>
  <si>
    <t>S0803</t>
  </si>
  <si>
    <t>S0667</t>
  </si>
  <si>
    <t>S0908</t>
  </si>
  <si>
    <t>S0497</t>
  </si>
  <si>
    <t>S0873</t>
  </si>
  <si>
    <t>S0486</t>
  </si>
  <si>
    <t>S0858</t>
  </si>
  <si>
    <t>S0396</t>
  </si>
  <si>
    <t>S0891</t>
  </si>
  <si>
    <t>S0554</t>
  </si>
  <si>
    <t>S0757</t>
  </si>
  <si>
    <t>S0663</t>
  </si>
  <si>
    <t>S0979</t>
  </si>
  <si>
    <t>S0773</t>
  </si>
  <si>
    <t>S0695</t>
  </si>
  <si>
    <t>S0974</t>
  </si>
  <si>
    <t>S0506</t>
  </si>
  <si>
    <t>S0801</t>
  </si>
  <si>
    <t>S0399</t>
  </si>
  <si>
    <t>AMS234</t>
  </si>
  <si>
    <t>S0381</t>
  </si>
  <si>
    <t>S0582</t>
  </si>
  <si>
    <t>S0733</t>
  </si>
  <si>
    <t>S0594</t>
  </si>
  <si>
    <t>S0817</t>
  </si>
  <si>
    <t>S0482</t>
  </si>
  <si>
    <t>S0977D</t>
  </si>
  <si>
    <t>S0386D</t>
  </si>
  <si>
    <t>S0616D</t>
  </si>
  <si>
    <t>S1025D</t>
  </si>
  <si>
    <t>ACATCTAGCAGA</t>
  </si>
  <si>
    <t>S1019</t>
  </si>
  <si>
    <t>S1040</t>
  </si>
  <si>
    <t>S0781</t>
  </si>
  <si>
    <t>S0535</t>
  </si>
  <si>
    <t>S1028</t>
  </si>
  <si>
    <t>S0374</t>
  </si>
  <si>
    <t>S0459</t>
  </si>
  <si>
    <t>S0604</t>
  </si>
  <si>
    <t>S0684</t>
  </si>
  <si>
    <t>S0911</t>
  </si>
  <si>
    <t>S0465</t>
  </si>
  <si>
    <t>S0669</t>
  </si>
  <si>
    <t>S0363</t>
  </si>
  <si>
    <t>S0640</t>
  </si>
  <si>
    <t>S0812</t>
  </si>
  <si>
    <t>S0930</t>
  </si>
  <si>
    <t>PC10</t>
  </si>
  <si>
    <t>S1077</t>
  </si>
  <si>
    <t>S0615</t>
  </si>
  <si>
    <t>S0567</t>
  </si>
  <si>
    <t>S0590</t>
  </si>
  <si>
    <t>S1078</t>
  </si>
  <si>
    <t>S0384</t>
  </si>
  <si>
    <t>S0392</t>
  </si>
  <si>
    <t>S0696</t>
  </si>
  <si>
    <t>S0542</t>
  </si>
  <si>
    <t>S0827</t>
  </si>
  <si>
    <t>S0841</t>
  </si>
  <si>
    <t>S0907</t>
  </si>
  <si>
    <t>S1011</t>
  </si>
  <si>
    <t>S0430</t>
  </si>
  <si>
    <t>S0677</t>
  </si>
  <si>
    <t>S0478</t>
  </si>
  <si>
    <t>S0765</t>
  </si>
  <si>
    <t>S0592</t>
  </si>
  <si>
    <t>S0764</t>
  </si>
  <si>
    <t>S0777</t>
  </si>
  <si>
    <t>S0607</t>
  </si>
  <si>
    <t>S0583</t>
  </si>
  <si>
    <t>S0863</t>
  </si>
  <si>
    <t>S0605</t>
  </si>
  <si>
    <t>S0543</t>
  </si>
  <si>
    <t>S0452</t>
  </si>
  <si>
    <t>S0462</t>
  </si>
  <si>
    <t>S0448</t>
  </si>
  <si>
    <t>S0612</t>
  </si>
  <si>
    <t>S0878</t>
  </si>
  <si>
    <t>S0744</t>
  </si>
  <si>
    <t>S1039</t>
  </si>
  <si>
    <t>S0698</t>
  </si>
  <si>
    <t>S0768</t>
  </si>
  <si>
    <t>S0848</t>
  </si>
  <si>
    <t>S0969</t>
  </si>
  <si>
    <t>S0722</t>
  </si>
  <si>
    <t>S0778</t>
  </si>
  <si>
    <t>S0963</t>
  </si>
  <si>
    <t>S0806</t>
  </si>
  <si>
    <t>S1005</t>
  </si>
  <si>
    <t>S0633</t>
  </si>
  <si>
    <t>S0412</t>
  </si>
  <si>
    <t>S0483</t>
  </si>
  <si>
    <t>S0457</t>
  </si>
  <si>
    <t>S0632</t>
  </si>
  <si>
    <t>S1021</t>
  </si>
  <si>
    <t>S0759</t>
  </si>
  <si>
    <t>S0810</t>
  </si>
  <si>
    <t>S0625</t>
  </si>
  <si>
    <t>S1037</t>
  </si>
  <si>
    <t>S1072</t>
  </si>
  <si>
    <t>S0837</t>
  </si>
  <si>
    <t>S0666</t>
  </si>
  <si>
    <t>S0653</t>
  </si>
  <si>
    <t>S0639</t>
  </si>
  <si>
    <t>S0868</t>
  </si>
  <si>
    <t>S0572</t>
  </si>
  <si>
    <t>S0895</t>
  </si>
  <si>
    <t>S0545</t>
  </si>
  <si>
    <t>S0519</t>
  </si>
  <si>
    <t>S0720</t>
  </si>
  <si>
    <t>NC10</t>
  </si>
  <si>
    <t>S0829</t>
  </si>
  <si>
    <t>S0935</t>
  </si>
  <si>
    <t>S0845</t>
  </si>
  <si>
    <t>S0975</t>
  </si>
  <si>
    <t>S0918</t>
  </si>
  <si>
    <t>S1061</t>
  </si>
  <si>
    <t>S0966</t>
  </si>
  <si>
    <t>S0906</t>
  </si>
  <si>
    <t>S0579</t>
  </si>
  <si>
    <t>S0815</t>
  </si>
  <si>
    <t>S0715</t>
  </si>
  <si>
    <t>S0756</t>
  </si>
  <si>
    <t>S0572D</t>
  </si>
  <si>
    <t>S0363D</t>
  </si>
  <si>
    <t>S1011D</t>
  </si>
  <si>
    <t>S0715D</t>
  </si>
  <si>
    <t>S0865</t>
  </si>
  <si>
    <t>S0408</t>
  </si>
  <si>
    <t>SNEG10</t>
  </si>
  <si>
    <t>S0671</t>
  </si>
  <si>
    <t>S1066</t>
  </si>
  <si>
    <t>S0541</t>
  </si>
  <si>
    <t>S0770</t>
  </si>
  <si>
    <t>S0414</t>
  </si>
  <si>
    <t>S0877</t>
  </si>
  <si>
    <t>S0503</t>
  </si>
  <si>
    <t>PC11</t>
  </si>
  <si>
    <t>S0433</t>
  </si>
  <si>
    <t>S0624</t>
  </si>
  <si>
    <t>S0650</t>
  </si>
  <si>
    <t>S0439</t>
  </si>
  <si>
    <t>S0445</t>
  </si>
  <si>
    <t>S0809</t>
  </si>
  <si>
    <t>S0425</t>
  </si>
  <si>
    <t>S0886</t>
  </si>
  <si>
    <t>S0832</t>
  </si>
  <si>
    <t>S0752</t>
  </si>
  <si>
    <t>S0460</t>
  </si>
  <si>
    <t>S0834</t>
  </si>
  <si>
    <t>S0550</t>
  </si>
  <si>
    <t>S0366</t>
  </si>
  <si>
    <t>S0450</t>
  </si>
  <si>
    <t>S0558</t>
  </si>
  <si>
    <t>S0923</t>
  </si>
  <si>
    <t>S0665</t>
  </si>
  <si>
    <t>S0758</t>
  </si>
  <si>
    <t>S0375</t>
  </si>
  <si>
    <t>S0682</t>
  </si>
  <si>
    <t>S1043</t>
  </si>
  <si>
    <t>S0377</t>
  </si>
  <si>
    <t>S0566</t>
  </si>
  <si>
    <t>S0409</t>
  </si>
  <si>
    <t>S0761</t>
  </si>
  <si>
    <t>S1054</t>
  </si>
  <si>
    <t>S0626</t>
  </si>
  <si>
    <t>S0444</t>
  </si>
  <si>
    <t>S1075</t>
  </si>
  <si>
    <t>S0968</t>
  </si>
  <si>
    <t>NC11</t>
  </si>
  <si>
    <t>S1051</t>
  </si>
  <si>
    <t>S0762</t>
  </si>
  <si>
    <t>S0709</t>
  </si>
  <si>
    <t>S0522</t>
  </si>
  <si>
    <t>S0432</t>
  </si>
  <si>
    <t>S0965</t>
  </si>
  <si>
    <t>S0563</t>
  </si>
  <si>
    <t>S0938</t>
  </si>
  <si>
    <t>S0910</t>
  </si>
  <si>
    <t>S0379</t>
  </si>
  <si>
    <t>S0385</t>
  </si>
  <si>
    <t>S1016</t>
  </si>
  <si>
    <t>S0967</t>
  </si>
  <si>
    <t>S0796</t>
  </si>
  <si>
    <t>S0518</t>
  </si>
  <si>
    <t>S0957</t>
  </si>
  <si>
    <t>S1038</t>
  </si>
  <si>
    <t>S0725</t>
  </si>
  <si>
    <t>S0914</t>
  </si>
  <si>
    <t>S0898</t>
  </si>
  <si>
    <t>S0916</t>
  </si>
  <si>
    <t>S1002</t>
  </si>
  <si>
    <t>S0844</t>
  </si>
  <si>
    <t>S0813</t>
  </si>
  <si>
    <t>S0641</t>
  </si>
  <si>
    <t>S0973</t>
  </si>
  <si>
    <t>S0783</t>
  </si>
  <si>
    <t>S0672</t>
  </si>
  <si>
    <t>S0491</t>
  </si>
  <si>
    <t>S0634</t>
  </si>
  <si>
    <t>S0731</t>
  </si>
  <si>
    <t>S1007</t>
  </si>
  <si>
    <t>S0786</t>
  </si>
  <si>
    <t>S0509</t>
  </si>
  <si>
    <t>S0534</t>
  </si>
  <si>
    <t>S0610</t>
  </si>
  <si>
    <t>S0962</t>
  </si>
  <si>
    <t>S0811</t>
  </si>
  <si>
    <t>S0551</t>
  </si>
  <si>
    <t>SNEG14</t>
  </si>
  <si>
    <t>S0879</t>
  </si>
  <si>
    <t>S0772</t>
  </si>
  <si>
    <t>S0675</t>
  </si>
  <si>
    <t>S0718</t>
  </si>
  <si>
    <t>SNEG13</t>
  </si>
  <si>
    <t>S0577</t>
  </si>
  <si>
    <t>S0595</t>
  </si>
  <si>
    <t>S0555</t>
  </si>
  <si>
    <t>S1053</t>
  </si>
  <si>
    <t>S0834D</t>
  </si>
  <si>
    <t>S0555D</t>
  </si>
  <si>
    <t>S1075D</t>
  </si>
  <si>
    <t>SNEG14D</t>
  </si>
  <si>
    <t>S0488</t>
  </si>
  <si>
    <t>S0644</t>
  </si>
  <si>
    <t>S0807</t>
  </si>
  <si>
    <t>S0793</t>
  </si>
  <si>
    <t>S0569</t>
  </si>
  <si>
    <t>S0717</t>
  </si>
  <si>
    <t>S0442</t>
  </si>
  <si>
    <t>S0808</t>
  </si>
  <si>
    <t>S0794</t>
  </si>
  <si>
    <t>S0782</t>
  </si>
  <si>
    <t>S0945</t>
  </si>
  <si>
    <t>S0475</t>
  </si>
  <si>
    <t>SNEG08</t>
  </si>
  <si>
    <t>S0561</t>
  </si>
  <si>
    <t>S0915</t>
  </si>
  <si>
    <t>S0685</t>
  </si>
  <si>
    <t>S0454</t>
  </si>
  <si>
    <t>S0453</t>
  </si>
  <si>
    <t>S1001</t>
  </si>
  <si>
    <t>S0436</t>
  </si>
  <si>
    <t>S1048</t>
  </si>
  <si>
    <t>S0560</t>
  </si>
  <si>
    <t>S1064</t>
  </si>
  <si>
    <t>S0413</t>
  </si>
  <si>
    <t>S0687</t>
  </si>
  <si>
    <t>S0423</t>
  </si>
  <si>
    <t>S0578</t>
  </si>
  <si>
    <t>S0489</t>
  </si>
  <si>
    <t>S0721</t>
  </si>
  <si>
    <t>S0404</t>
  </si>
  <si>
    <t>S0437</t>
  </si>
  <si>
    <t>S0649</t>
  </si>
  <si>
    <t>S0614</t>
  </si>
  <si>
    <t>S0427</t>
  </si>
  <si>
    <t>S0946</t>
  </si>
  <si>
    <t>S0740</t>
  </si>
  <si>
    <t>S0636</t>
  </si>
  <si>
    <t>S0885</t>
  </si>
  <si>
    <t>S0504</t>
  </si>
  <si>
    <t>S0953</t>
  </si>
  <si>
    <t>S0939</t>
  </si>
  <si>
    <t>S0805</t>
  </si>
  <si>
    <t>S0691</t>
  </si>
  <si>
    <t>S0676</t>
  </si>
  <si>
    <t>S1000</t>
  </si>
  <si>
    <t>S0362</t>
  </si>
  <si>
    <t>S0860</t>
  </si>
  <si>
    <t>S1022</t>
  </si>
  <si>
    <t>S0422</t>
  </si>
  <si>
    <t>S0734</t>
  </si>
  <si>
    <t>S0714</t>
  </si>
  <si>
    <t>S0830</t>
  </si>
  <si>
    <t>PC12</t>
  </si>
  <si>
    <t>S0367</t>
  </si>
  <si>
    <t>S0820</t>
  </si>
  <si>
    <t>S1008</t>
  </si>
  <si>
    <t>S0736</t>
  </si>
  <si>
    <t>S1070</t>
  </si>
  <si>
    <t>S0643</t>
  </si>
  <si>
    <t>S0775</t>
  </si>
  <si>
    <t>S0670</t>
  </si>
  <si>
    <t>S0531</t>
  </si>
  <si>
    <t>S0562</t>
  </si>
  <si>
    <t>S0894</t>
  </si>
  <si>
    <t>S0746</t>
  </si>
  <si>
    <t>S0584</t>
  </si>
  <si>
    <t>S0499</t>
  </si>
  <si>
    <t>S0854</t>
  </si>
  <si>
    <t>S0747</t>
  </si>
  <si>
    <t>S0735</t>
  </si>
  <si>
    <t>S0995</t>
  </si>
  <si>
    <t>S0956</t>
  </si>
  <si>
    <t>S0970</t>
  </si>
  <si>
    <t>S0790</t>
  </si>
  <si>
    <t>S0890</t>
  </si>
  <si>
    <t>S0648</t>
  </si>
  <si>
    <t>SNEG15</t>
  </si>
  <si>
    <t>S0474</t>
  </si>
  <si>
    <t>S0458</t>
  </si>
  <si>
    <t>S0941</t>
  </si>
  <si>
    <t>S0919</t>
  </si>
  <si>
    <t>S0700</t>
  </si>
  <si>
    <t>S0495</t>
  </si>
  <si>
    <t>S0989</t>
  </si>
  <si>
    <t>S1057</t>
  </si>
  <si>
    <t>S0548</t>
  </si>
  <si>
    <t>S0993</t>
  </si>
  <si>
    <t>S0892</t>
  </si>
  <si>
    <t>S0372</t>
  </si>
  <si>
    <t>S0699</t>
  </si>
  <si>
    <t>S0553</t>
  </si>
  <si>
    <t>NC12</t>
  </si>
  <si>
    <t>S0808D</t>
  </si>
  <si>
    <t>S0404D</t>
  </si>
  <si>
    <t>S1001D</t>
  </si>
  <si>
    <t>S0939D</t>
  </si>
  <si>
    <t>AGCAATCGGTAT</t>
  </si>
  <si>
    <t>GTTGGACGAAGG</t>
  </si>
  <si>
    <t>ACGGAAATCCCT</t>
  </si>
  <si>
    <t>GGTTTCTATCCT</t>
  </si>
  <si>
    <t>ACGCAATGTCTG</t>
  </si>
  <si>
    <t>AAGCCATTGAAC</t>
  </si>
  <si>
    <t>S0753</t>
  </si>
  <si>
    <t>CGATTGTTCCGG</t>
  </si>
  <si>
    <t>Library C</t>
  </si>
  <si>
    <t>Library D</t>
  </si>
  <si>
    <t>Library B</t>
  </si>
  <si>
    <t>Library A</t>
  </si>
  <si>
    <t>1/2</t>
  </si>
  <si>
    <t>1/3</t>
  </si>
  <si>
    <t>30uL</t>
  </si>
  <si>
    <t>10uL</t>
  </si>
  <si>
    <t>40uL</t>
  </si>
  <si>
    <t>25uL</t>
  </si>
  <si>
    <t>20uL</t>
  </si>
  <si>
    <t>35uL</t>
  </si>
  <si>
    <t>15uL</t>
  </si>
  <si>
    <t>45uL</t>
  </si>
  <si>
    <t>55uL</t>
  </si>
  <si>
    <t>1/39</t>
  </si>
  <si>
    <t>1/30</t>
  </si>
  <si>
    <t>3 cycles</t>
  </si>
  <si>
    <t>1/8</t>
  </si>
  <si>
    <t>ng/uL</t>
  </si>
  <si>
    <t>1/40</t>
  </si>
  <si>
    <t>Ligation FAIL</t>
  </si>
  <si>
    <t>REPEAT LIB</t>
  </si>
  <si>
    <t>SeqCap</t>
  </si>
  <si>
    <t>11*</t>
  </si>
  <si>
    <t>9*</t>
  </si>
  <si>
    <t>7*</t>
  </si>
  <si>
    <t>14*</t>
  </si>
  <si>
    <t>4*</t>
  </si>
  <si>
    <t>20uL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</si>
</sst>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FF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ourier New"/>
      <family val="1"/>
    </font>
    <font>
      <b/>
      <sz val="11"/>
      <color theme="1"/>
      <name val="Courier New"/>
      <family val="1"/>
    </font>
    <font>
      <b/>
      <sz val="11"/>
      <color rgb="FF0000FF"/>
      <name val="Courier New"/>
      <family val="1"/>
    </font>
    <font>
      <b/>
      <sz val="11"/>
      <name val="Courier New"/>
      <family val="1"/>
    </font>
    <font>
      <b/>
      <sz val="11"/>
      <color rgb="FF008000"/>
      <name val="Courier New"/>
      <family val="1"/>
    </font>
    <font>
      <b/>
      <sz val="11"/>
      <color rgb="FFFF0000"/>
      <name val="Courier New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ourier New"/>
      <family val="1"/>
    </font>
    <font>
      <b/>
      <sz val="12"/>
      <color rgb="FF0000FF"/>
      <name val="Courier New"/>
      <family val="1"/>
    </font>
    <font>
      <b/>
      <sz val="12"/>
      <color rgb="FF0000FF"/>
      <name val="Calibri"/>
      <family val="2"/>
      <scheme val="minor"/>
    </font>
    <font>
      <b/>
      <sz val="12"/>
      <color theme="1"/>
      <name val="Courier New"/>
      <family val="1"/>
    </font>
    <font>
      <b/>
      <sz val="14"/>
      <color rgb="FF0000FF"/>
      <name val="Calibri"/>
      <family val="2"/>
      <scheme val="minor"/>
    </font>
    <font>
      <b/>
      <sz val="12"/>
      <color rgb="FFFF0000"/>
      <name val="Courier New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16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Font="1" applyFill="1" applyBorder="1"/>
    <xf numFmtId="0" fontId="1" fillId="0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3" fontId="0" fillId="3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3" fontId="0" fillId="4" borderId="0" xfId="0" applyNumberForma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2" fontId="0" fillId="3" borderId="0" xfId="0" applyNumberFormat="1" applyFill="1" applyAlignment="1">
      <alignment horizontal="left"/>
    </xf>
    <xf numFmtId="0" fontId="11" fillId="3" borderId="0" xfId="0" applyFont="1" applyFill="1"/>
    <xf numFmtId="2" fontId="11" fillId="3" borderId="0" xfId="0" applyNumberFormat="1" applyFont="1" applyFill="1"/>
    <xf numFmtId="0" fontId="11" fillId="4" borderId="0" xfId="0" applyFont="1" applyFill="1" applyAlignment="1">
      <alignment horizontal="left"/>
    </xf>
    <xf numFmtId="0" fontId="11" fillId="4" borderId="0" xfId="0" applyFont="1" applyFill="1"/>
    <xf numFmtId="0" fontId="0" fillId="4" borderId="0" xfId="0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0" fillId="4" borderId="0" xfId="0" applyFont="1" applyFill="1" applyAlignment="1">
      <alignment horizontal="left" indent="1"/>
    </xf>
    <xf numFmtId="0" fontId="1" fillId="0" borderId="0" xfId="0" applyFont="1" applyFill="1" applyAlignment="1">
      <alignment horizontal="center" wrapText="1"/>
    </xf>
    <xf numFmtId="0" fontId="14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3" fillId="0" borderId="0" xfId="0" applyFont="1" applyFill="1"/>
    <xf numFmtId="0" fontId="13" fillId="0" borderId="0" xfId="0" applyFont="1" applyFill="1" applyBorder="1"/>
    <xf numFmtId="0" fontId="0" fillId="8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9" fillId="0" borderId="0" xfId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2" fontId="19" fillId="6" borderId="0" xfId="0" applyNumberFormat="1" applyFont="1" applyFill="1" applyAlignment="1">
      <alignment wrapText="1"/>
    </xf>
    <xf numFmtId="0" fontId="12" fillId="6" borderId="0" xfId="0" applyFont="1" applyFill="1" applyAlignment="1"/>
    <xf numFmtId="0" fontId="9" fillId="8" borderId="0" xfId="1" applyFont="1" applyFill="1" applyBorder="1" applyAlignment="1">
      <alignment horizontal="left"/>
    </xf>
    <xf numFmtId="0" fontId="11" fillId="4" borderId="0" xfId="0" applyFont="1" applyFill="1" applyAlignment="1">
      <alignment horizontal="center"/>
    </xf>
    <xf numFmtId="0" fontId="13" fillId="0" borderId="2" xfId="0" applyFont="1" applyFill="1" applyBorder="1"/>
    <xf numFmtId="0" fontId="10" fillId="4" borderId="0" xfId="0" quotePrefix="1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0" fillId="3" borderId="0" xfId="0" applyFill="1"/>
    <xf numFmtId="165" fontId="7" fillId="3" borderId="0" xfId="0" applyNumberFormat="1" applyFont="1" applyFill="1"/>
    <xf numFmtId="1" fontId="0" fillId="3" borderId="0" xfId="0" applyNumberFormat="1" applyFill="1" applyAlignment="1">
      <alignment horizontal="left"/>
    </xf>
    <xf numFmtId="165" fontId="11" fillId="3" borderId="0" xfId="0" applyNumberFormat="1" applyFont="1" applyFill="1"/>
    <xf numFmtId="165" fontId="7" fillId="3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" fontId="10" fillId="4" borderId="0" xfId="0" applyNumberFormat="1" applyFont="1" applyFill="1" applyAlignment="1">
      <alignment horizontal="center"/>
    </xf>
    <xf numFmtId="0" fontId="21" fillId="0" borderId="0" xfId="0" applyFont="1"/>
    <xf numFmtId="0" fontId="1" fillId="0" borderId="0" xfId="0" applyFont="1" applyFill="1" applyAlignment="1">
      <alignment horizontal="center"/>
    </xf>
    <xf numFmtId="0" fontId="24" fillId="0" borderId="1" xfId="0" applyFont="1" applyFill="1" applyBorder="1" applyAlignment="1">
      <alignment horizontal="left"/>
    </xf>
    <xf numFmtId="0" fontId="24" fillId="0" borderId="1" xfId="0" applyFont="1" applyFill="1" applyBorder="1"/>
    <xf numFmtId="0" fontId="22" fillId="7" borderId="2" xfId="1" applyFont="1" applyFill="1" applyBorder="1" applyAlignment="1">
      <alignment horizontal="left"/>
    </xf>
    <xf numFmtId="0" fontId="21" fillId="0" borderId="2" xfId="0" applyFont="1" applyBorder="1"/>
    <xf numFmtId="0" fontId="18" fillId="0" borderId="0" xfId="0" applyFont="1"/>
    <xf numFmtId="2" fontId="0" fillId="4" borderId="0" xfId="0" applyNumberFormat="1" applyFill="1" applyBorder="1" applyAlignment="1">
      <alignment horizontal="center" vertical="center"/>
    </xf>
    <xf numFmtId="0" fontId="25" fillId="3" borderId="0" xfId="0" applyFont="1" applyFill="1" applyAlignment="1">
      <alignment horizontal="center"/>
    </xf>
    <xf numFmtId="3" fontId="23" fillId="0" borderId="0" xfId="0" applyNumberFormat="1" applyFont="1"/>
    <xf numFmtId="0" fontId="0" fillId="0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10" fillId="4" borderId="0" xfId="0" quotePrefix="1" applyNumberFormat="1" applyFont="1" applyFill="1" applyAlignment="1">
      <alignment horizontal="center"/>
    </xf>
    <xf numFmtId="0" fontId="16" fillId="0" borderId="1" xfId="0" applyFont="1" applyFill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/>
    <xf numFmtId="1" fontId="11" fillId="3" borderId="0" xfId="0" applyNumberFormat="1" applyFon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4" borderId="0" xfId="0" quotePrefix="1" applyFill="1" applyAlignment="1">
      <alignment horizontal="right"/>
    </xf>
    <xf numFmtId="0" fontId="10" fillId="0" borderId="0" xfId="0" applyFont="1" applyFill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5" fillId="0" borderId="2" xfId="0" applyFont="1" applyBorder="1"/>
    <xf numFmtId="0" fontId="9" fillId="2" borderId="0" xfId="1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3" fillId="0" borderId="0" xfId="0" applyFont="1"/>
    <xf numFmtId="0" fontId="24" fillId="0" borderId="0" xfId="0" applyFont="1"/>
    <xf numFmtId="0" fontId="21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8" fillId="0" borderId="2" xfId="0" applyFont="1" applyBorder="1"/>
    <xf numFmtId="0" fontId="21" fillId="0" borderId="2" xfId="0" applyFont="1" applyBorder="1" applyAlignment="1">
      <alignment horizontal="center"/>
    </xf>
    <xf numFmtId="0" fontId="17" fillId="0" borderId="2" xfId="0" applyFont="1" applyBorder="1"/>
    <xf numFmtId="0" fontId="0" fillId="0" borderId="0" xfId="0" applyFill="1" applyAlignment="1">
      <alignment horizontal="left"/>
    </xf>
    <xf numFmtId="0" fontId="0" fillId="0" borderId="0" xfId="0" applyFill="1" applyBorder="1"/>
    <xf numFmtId="0" fontId="18" fillId="0" borderId="0" xfId="0" applyFont="1" applyFill="1"/>
    <xf numFmtId="14" fontId="5" fillId="3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2" fontId="11" fillId="3" borderId="0" xfId="0" applyNumberFormat="1" applyFont="1" applyFill="1" applyAlignment="1">
      <alignment horizontal="center"/>
    </xf>
    <xf numFmtId="2" fontId="23" fillId="3" borderId="0" xfId="0" applyNumberFormat="1" applyFont="1" applyFill="1" applyAlignment="1">
      <alignment horizontal="center"/>
    </xf>
    <xf numFmtId="2" fontId="0" fillId="4" borderId="0" xfId="0" quotePrefix="1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9" fillId="9" borderId="0" xfId="1" applyFont="1" applyFill="1" applyBorder="1" applyAlignment="1">
      <alignment horizontal="left"/>
    </xf>
    <xf numFmtId="0" fontId="0" fillId="9" borderId="0" xfId="0" applyFont="1" applyFill="1" applyBorder="1" applyAlignment="1">
      <alignment horizontal="center"/>
    </xf>
    <xf numFmtId="0" fontId="0" fillId="9" borderId="0" xfId="0" applyFont="1" applyFill="1" applyBorder="1"/>
    <xf numFmtId="0" fontId="0" fillId="9" borderId="0" xfId="0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0" fontId="9" fillId="7" borderId="0" xfId="1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24" fillId="0" borderId="2" xfId="0" applyFont="1" applyBorder="1"/>
    <xf numFmtId="0" fontId="21" fillId="0" borderId="3" xfId="0" applyFont="1" applyBorder="1"/>
    <xf numFmtId="0" fontId="18" fillId="0" borderId="3" xfId="0" applyFont="1" applyBorder="1"/>
    <xf numFmtId="0" fontId="21" fillId="0" borderId="3" xfId="0" applyFont="1" applyBorder="1" applyAlignment="1">
      <alignment horizontal="center"/>
    </xf>
    <xf numFmtId="0" fontId="15" fillId="0" borderId="3" xfId="0" applyFont="1" applyBorder="1"/>
    <xf numFmtId="0" fontId="17" fillId="0" borderId="3" xfId="0" applyFont="1" applyBorder="1"/>
    <xf numFmtId="0" fontId="24" fillId="0" borderId="3" xfId="0" applyFont="1" applyBorder="1"/>
    <xf numFmtId="0" fontId="26" fillId="0" borderId="0" xfId="0" applyFont="1"/>
    <xf numFmtId="164" fontId="1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left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1" fontId="23" fillId="3" borderId="0" xfId="0" applyNumberFormat="1" applyFont="1" applyFill="1" applyAlignment="1">
      <alignment horizontal="center"/>
    </xf>
  </cellXfs>
  <cellStyles count="516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Normal" xfId="0" builtinId="0"/>
    <cellStyle name="Normal 2" xfId="1"/>
    <cellStyle name="Normal 2 2" xfId="3344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75"/>
  <sheetViews>
    <sheetView tabSelected="1" topLeftCell="R31" workbookViewId="0">
      <selection activeCell="AA35" sqref="AA35"/>
    </sheetView>
  </sheetViews>
  <sheetFormatPr baseColWidth="10" defaultRowHeight="15" x14ac:dyDescent="0"/>
  <cols>
    <col min="1" max="1" width="25.83203125" bestFit="1" customWidth="1"/>
    <col min="2" max="2" width="15.33203125" customWidth="1"/>
    <col min="3" max="3" width="12" customWidth="1"/>
    <col min="4" max="4" width="14.83203125" style="7" bestFit="1" customWidth="1"/>
    <col min="5" max="5" width="10.83203125" style="7" customWidth="1"/>
    <col min="6" max="6" width="20" customWidth="1"/>
    <col min="7" max="7" width="12.1640625" customWidth="1"/>
    <col min="8" max="8" width="19.6640625" customWidth="1"/>
    <col min="9" max="9" width="11" customWidth="1"/>
    <col min="10" max="11" width="10.83203125" customWidth="1"/>
    <col min="12" max="12" width="12" customWidth="1"/>
    <col min="13" max="13" width="12.83203125" customWidth="1"/>
    <col min="14" max="14" width="12.6640625" customWidth="1"/>
    <col min="15" max="18" width="12.83203125" customWidth="1"/>
    <col min="19" max="20" width="12.6640625" customWidth="1"/>
    <col min="21" max="22" width="12.83203125" customWidth="1"/>
    <col min="23" max="23" width="13" customWidth="1"/>
    <col min="24" max="24" width="12.6640625" customWidth="1"/>
    <col min="25" max="27" width="12.83203125" customWidth="1"/>
    <col min="28" max="28" width="11.5" customWidth="1"/>
  </cols>
  <sheetData>
    <row r="1" spans="1:18">
      <c r="A1" s="35" t="s">
        <v>0</v>
      </c>
      <c r="B1" s="35" t="s">
        <v>1</v>
      </c>
      <c r="C1" s="35" t="s">
        <v>2</v>
      </c>
      <c r="D1" s="38" t="s">
        <v>3</v>
      </c>
      <c r="E1" s="38" t="s">
        <v>4</v>
      </c>
      <c r="F1" s="36" t="s">
        <v>5</v>
      </c>
      <c r="G1" s="35" t="s">
        <v>6</v>
      </c>
      <c r="H1" s="35" t="s">
        <v>138</v>
      </c>
      <c r="I1" s="35" t="s">
        <v>135</v>
      </c>
      <c r="N1" s="6"/>
      <c r="O1" s="6"/>
      <c r="P1" s="6"/>
      <c r="Q1" s="6"/>
      <c r="R1" s="6"/>
    </row>
    <row r="2" spans="1:18">
      <c r="A2" s="77" t="s">
        <v>566</v>
      </c>
      <c r="B2" s="78" t="s">
        <v>567</v>
      </c>
      <c r="C2" s="79" t="s">
        <v>149</v>
      </c>
      <c r="D2" s="80" t="s">
        <v>356</v>
      </c>
      <c r="E2" s="78">
        <v>78</v>
      </c>
      <c r="F2" s="81" t="s">
        <v>568</v>
      </c>
      <c r="G2" s="100" t="s">
        <v>1938</v>
      </c>
      <c r="H2" s="82">
        <v>66.8</v>
      </c>
      <c r="I2" s="78">
        <v>356</v>
      </c>
      <c r="J2" s="5"/>
      <c r="K2" s="9"/>
      <c r="N2" s="6"/>
      <c r="O2" s="71"/>
      <c r="P2" s="71"/>
      <c r="Q2" s="71"/>
      <c r="R2" s="71"/>
    </row>
    <row r="3" spans="1:18">
      <c r="A3" s="77" t="s">
        <v>569</v>
      </c>
      <c r="B3" s="78" t="s">
        <v>570</v>
      </c>
      <c r="C3" s="79" t="s">
        <v>149</v>
      </c>
      <c r="D3" s="80" t="s">
        <v>354</v>
      </c>
      <c r="E3" s="78">
        <v>54</v>
      </c>
      <c r="F3" s="81" t="s">
        <v>571</v>
      </c>
      <c r="G3" s="100" t="s">
        <v>1939</v>
      </c>
      <c r="H3" s="122">
        <v>8.06</v>
      </c>
      <c r="I3" s="78">
        <v>356</v>
      </c>
      <c r="J3" s="5"/>
      <c r="K3" s="9"/>
      <c r="N3" s="6"/>
      <c r="O3" s="71"/>
      <c r="P3" s="71"/>
      <c r="Q3" s="71"/>
      <c r="R3" s="71"/>
    </row>
    <row r="4" spans="1:18">
      <c r="A4" s="77"/>
      <c r="B4" s="78"/>
      <c r="C4" s="79"/>
      <c r="D4" s="80"/>
      <c r="E4" s="78"/>
      <c r="F4" s="81"/>
      <c r="G4" s="100"/>
      <c r="H4" s="122">
        <v>15</v>
      </c>
      <c r="I4" s="78">
        <v>356</v>
      </c>
      <c r="J4" s="5"/>
      <c r="K4" s="9"/>
      <c r="N4" s="6"/>
      <c r="O4" s="71"/>
      <c r="P4" s="71"/>
      <c r="Q4" s="71"/>
      <c r="R4" s="71"/>
    </row>
    <row r="5" spans="1:18">
      <c r="A5" s="77" t="s">
        <v>572</v>
      </c>
      <c r="B5" s="78" t="s">
        <v>570</v>
      </c>
      <c r="C5" s="79" t="s">
        <v>358</v>
      </c>
      <c r="D5" s="80" t="s">
        <v>573</v>
      </c>
      <c r="E5" s="78">
        <v>54</v>
      </c>
      <c r="F5" s="81" t="s">
        <v>574</v>
      </c>
      <c r="G5" s="100" t="s">
        <v>1939</v>
      </c>
      <c r="H5" s="82">
        <v>61.6</v>
      </c>
      <c r="I5" s="78" t="s">
        <v>357</v>
      </c>
      <c r="J5" s="5"/>
      <c r="K5" s="9"/>
      <c r="N5" s="6"/>
      <c r="O5" s="71"/>
      <c r="P5" s="71"/>
      <c r="Q5" s="71"/>
      <c r="R5" s="71"/>
    </row>
    <row r="6" spans="1:18" s="10" customFormat="1">
      <c r="A6" s="37"/>
      <c r="B6" s="68"/>
      <c r="C6" s="1"/>
      <c r="D6" s="64"/>
      <c r="E6" s="68"/>
      <c r="F6" s="73"/>
      <c r="G6" s="124"/>
      <c r="H6" s="55"/>
      <c r="I6" s="68"/>
      <c r="J6" s="69"/>
      <c r="K6" s="91"/>
      <c r="N6" s="92"/>
      <c r="O6" s="71"/>
      <c r="P6" s="71"/>
      <c r="Q6" s="71"/>
      <c r="R6" s="71"/>
    </row>
    <row r="7" spans="1:18">
      <c r="A7" s="101" t="s">
        <v>575</v>
      </c>
      <c r="B7" s="102" t="s">
        <v>576</v>
      </c>
      <c r="C7" s="103" t="s">
        <v>149</v>
      </c>
      <c r="D7" s="104" t="s">
        <v>346</v>
      </c>
      <c r="E7" s="102">
        <v>96</v>
      </c>
      <c r="F7" s="105" t="s">
        <v>603</v>
      </c>
      <c r="G7" s="125" t="s">
        <v>1938</v>
      </c>
      <c r="H7" s="106">
        <v>97.8</v>
      </c>
      <c r="I7" s="102">
        <v>356</v>
      </c>
      <c r="J7" s="5"/>
      <c r="K7" s="9"/>
      <c r="N7" s="6"/>
      <c r="O7" s="71"/>
      <c r="P7" s="71"/>
      <c r="Q7" s="71"/>
      <c r="R7" s="71"/>
    </row>
    <row r="8" spans="1:18">
      <c r="A8" s="101" t="s">
        <v>577</v>
      </c>
      <c r="B8" s="102" t="s">
        <v>588</v>
      </c>
      <c r="C8" s="103" t="s">
        <v>149</v>
      </c>
      <c r="D8" s="104" t="s">
        <v>350</v>
      </c>
      <c r="E8" s="102">
        <v>96</v>
      </c>
      <c r="F8" s="105" t="s">
        <v>604</v>
      </c>
      <c r="G8" s="125" t="s">
        <v>1941</v>
      </c>
      <c r="H8" s="106">
        <v>100</v>
      </c>
      <c r="I8" s="102">
        <v>356</v>
      </c>
      <c r="J8" s="5"/>
      <c r="K8" s="9"/>
      <c r="N8" s="6"/>
      <c r="O8" s="71"/>
      <c r="P8" s="71"/>
      <c r="Q8" s="71"/>
      <c r="R8" s="71"/>
    </row>
    <row r="9" spans="1:18">
      <c r="A9" s="101" t="s">
        <v>578</v>
      </c>
      <c r="B9" s="102" t="s">
        <v>589</v>
      </c>
      <c r="C9" s="103" t="s">
        <v>149</v>
      </c>
      <c r="D9" s="104" t="s">
        <v>599</v>
      </c>
      <c r="E9" s="102">
        <v>96</v>
      </c>
      <c r="F9" s="105" t="s">
        <v>604</v>
      </c>
      <c r="G9" s="125" t="s">
        <v>1941</v>
      </c>
      <c r="H9" s="106">
        <v>116</v>
      </c>
      <c r="I9" s="102">
        <v>356</v>
      </c>
      <c r="J9" s="5"/>
      <c r="K9" s="9"/>
      <c r="N9" s="6"/>
      <c r="O9" s="71"/>
      <c r="P9" s="71"/>
      <c r="Q9" s="71"/>
      <c r="R9" s="71"/>
    </row>
    <row r="10" spans="1:18">
      <c r="A10" s="101" t="s">
        <v>579</v>
      </c>
      <c r="B10" s="102" t="s">
        <v>590</v>
      </c>
      <c r="C10" s="103" t="s">
        <v>149</v>
      </c>
      <c r="D10" s="104" t="s">
        <v>600</v>
      </c>
      <c r="E10" s="102">
        <v>96</v>
      </c>
      <c r="F10" s="105" t="s">
        <v>563</v>
      </c>
      <c r="G10" s="125" t="s">
        <v>1940</v>
      </c>
      <c r="H10" s="106">
        <v>92.8</v>
      </c>
      <c r="I10" s="102">
        <v>356</v>
      </c>
      <c r="J10" s="5"/>
      <c r="K10" s="9"/>
      <c r="N10" s="6"/>
      <c r="O10" s="71"/>
      <c r="P10" s="71"/>
      <c r="Q10" s="71"/>
      <c r="R10" s="71"/>
    </row>
    <row r="11" spans="1:18">
      <c r="A11" s="101" t="s">
        <v>580</v>
      </c>
      <c r="B11" s="102" t="s">
        <v>591</v>
      </c>
      <c r="C11" s="103" t="s">
        <v>149</v>
      </c>
      <c r="D11" s="104" t="s">
        <v>355</v>
      </c>
      <c r="E11" s="102">
        <v>96</v>
      </c>
      <c r="F11" s="105" t="s">
        <v>563</v>
      </c>
      <c r="G11" s="125" t="s">
        <v>1941</v>
      </c>
      <c r="H11" s="106">
        <v>72.8</v>
      </c>
      <c r="I11" s="102">
        <v>356</v>
      </c>
      <c r="J11" s="5"/>
      <c r="K11" s="9"/>
      <c r="N11" s="6"/>
      <c r="O11" s="71"/>
      <c r="P11" s="71"/>
      <c r="Q11" s="71"/>
      <c r="R11" s="71"/>
    </row>
    <row r="12" spans="1:18">
      <c r="A12" s="101" t="s">
        <v>581</v>
      </c>
      <c r="B12" s="102" t="s">
        <v>592</v>
      </c>
      <c r="C12" s="103" t="s">
        <v>149</v>
      </c>
      <c r="D12" s="104" t="s">
        <v>353</v>
      </c>
      <c r="E12" s="102">
        <v>96</v>
      </c>
      <c r="F12" s="105" t="s">
        <v>563</v>
      </c>
      <c r="G12" s="125" t="s">
        <v>1941</v>
      </c>
      <c r="H12" s="106">
        <v>97.4</v>
      </c>
      <c r="I12" s="102">
        <v>356</v>
      </c>
      <c r="J12" s="5"/>
      <c r="K12" s="9"/>
      <c r="N12" s="6"/>
      <c r="O12" s="71"/>
      <c r="P12" s="71"/>
      <c r="Q12" s="71"/>
      <c r="R12" s="71"/>
    </row>
    <row r="13" spans="1:18">
      <c r="A13" s="101" t="s">
        <v>582</v>
      </c>
      <c r="B13" s="102" t="s">
        <v>593</v>
      </c>
      <c r="C13" s="103" t="s">
        <v>149</v>
      </c>
      <c r="D13" s="104" t="s">
        <v>356</v>
      </c>
      <c r="E13" s="102">
        <v>96</v>
      </c>
      <c r="F13" s="105" t="s">
        <v>563</v>
      </c>
      <c r="G13" s="125" t="s">
        <v>1942</v>
      </c>
      <c r="H13" s="106">
        <v>87</v>
      </c>
      <c r="I13" s="102">
        <v>356</v>
      </c>
      <c r="J13" s="5"/>
      <c r="K13" s="9"/>
      <c r="N13" s="6"/>
      <c r="O13" s="71"/>
      <c r="P13" s="71"/>
      <c r="Q13" s="71"/>
      <c r="R13" s="71"/>
    </row>
    <row r="14" spans="1:18">
      <c r="A14" s="101" t="s">
        <v>583</v>
      </c>
      <c r="B14" s="102" t="s">
        <v>594</v>
      </c>
      <c r="C14" s="103" t="s">
        <v>149</v>
      </c>
      <c r="D14" s="104" t="s">
        <v>601</v>
      </c>
      <c r="E14" s="102">
        <v>96</v>
      </c>
      <c r="F14" s="105" t="s">
        <v>563</v>
      </c>
      <c r="G14" s="125" t="s">
        <v>1938</v>
      </c>
      <c r="H14" s="106">
        <v>91</v>
      </c>
      <c r="I14" s="102">
        <v>356</v>
      </c>
      <c r="J14" s="5"/>
      <c r="K14" s="9"/>
      <c r="N14" s="6"/>
      <c r="O14" s="71"/>
      <c r="P14" s="71"/>
      <c r="Q14" s="71"/>
      <c r="R14" s="71"/>
    </row>
    <row r="15" spans="1:18">
      <c r="A15" s="101" t="s">
        <v>584</v>
      </c>
      <c r="B15" s="102" t="s">
        <v>595</v>
      </c>
      <c r="C15" s="103" t="s">
        <v>149</v>
      </c>
      <c r="D15" s="104" t="s">
        <v>602</v>
      </c>
      <c r="E15" s="102">
        <v>96</v>
      </c>
      <c r="F15" s="105" t="s">
        <v>563</v>
      </c>
      <c r="G15" s="125" t="s">
        <v>1938</v>
      </c>
      <c r="H15" s="106">
        <v>77.2</v>
      </c>
      <c r="I15" s="102">
        <v>356</v>
      </c>
      <c r="J15" s="5"/>
      <c r="K15" s="9"/>
      <c r="N15" s="6"/>
      <c r="O15" s="71"/>
      <c r="P15" s="71"/>
      <c r="Q15" s="71"/>
      <c r="R15" s="71"/>
    </row>
    <row r="16" spans="1:18">
      <c r="A16" s="101" t="s">
        <v>585</v>
      </c>
      <c r="B16" s="102" t="s">
        <v>596</v>
      </c>
      <c r="C16" s="103" t="s">
        <v>149</v>
      </c>
      <c r="D16" s="104" t="s">
        <v>354</v>
      </c>
      <c r="E16" s="102">
        <v>96</v>
      </c>
      <c r="F16" s="105" t="s">
        <v>604</v>
      </c>
      <c r="G16" s="125" t="s">
        <v>1938</v>
      </c>
      <c r="H16" s="106">
        <v>77.400000000000006</v>
      </c>
      <c r="I16" s="102">
        <v>356</v>
      </c>
      <c r="J16" s="5"/>
      <c r="K16" s="9"/>
      <c r="N16" s="6"/>
      <c r="O16" s="71"/>
      <c r="P16" s="71"/>
      <c r="Q16" s="71"/>
      <c r="R16" s="71"/>
    </row>
    <row r="17" spans="1:18">
      <c r="A17" s="101" t="s">
        <v>586</v>
      </c>
      <c r="B17" s="102" t="s">
        <v>597</v>
      </c>
      <c r="C17" s="103" t="s">
        <v>149</v>
      </c>
      <c r="D17" s="104" t="s">
        <v>346</v>
      </c>
      <c r="E17" s="102">
        <v>96</v>
      </c>
      <c r="F17" s="105" t="s">
        <v>605</v>
      </c>
      <c r="G17" s="126" t="s">
        <v>1941</v>
      </c>
      <c r="H17" s="106">
        <v>58.4</v>
      </c>
      <c r="I17" s="102">
        <v>356</v>
      </c>
      <c r="J17" s="5"/>
      <c r="K17" s="9"/>
      <c r="N17" s="6"/>
      <c r="O17" s="71"/>
      <c r="P17" s="71"/>
      <c r="Q17" s="71"/>
      <c r="R17" s="71"/>
    </row>
    <row r="18" spans="1:18">
      <c r="A18" s="101" t="s">
        <v>587</v>
      </c>
      <c r="B18" s="102" t="s">
        <v>598</v>
      </c>
      <c r="C18" s="103" t="s">
        <v>149</v>
      </c>
      <c r="D18" s="104" t="s">
        <v>350</v>
      </c>
      <c r="E18" s="102">
        <v>96</v>
      </c>
      <c r="F18" s="105" t="s">
        <v>603</v>
      </c>
      <c r="G18" s="126" t="s">
        <v>1938</v>
      </c>
      <c r="H18" s="106">
        <v>74.8</v>
      </c>
      <c r="I18" s="102">
        <v>356</v>
      </c>
      <c r="J18" s="5"/>
      <c r="K18" s="9"/>
      <c r="N18" s="6"/>
      <c r="O18" s="71"/>
      <c r="P18" s="71"/>
      <c r="Q18" s="71"/>
      <c r="R18" s="71"/>
    </row>
    <row r="19" spans="1:18" s="10" customFormat="1">
      <c r="A19" s="37"/>
      <c r="B19" s="68"/>
      <c r="C19" s="1"/>
      <c r="D19" s="64"/>
      <c r="E19" s="68"/>
      <c r="F19" s="73"/>
      <c r="G19" s="124"/>
      <c r="H19" s="99"/>
      <c r="I19" s="68"/>
      <c r="J19" s="69"/>
      <c r="K19" s="91"/>
      <c r="N19" s="92"/>
      <c r="O19" s="71"/>
      <c r="P19" s="71"/>
      <c r="Q19" s="71"/>
      <c r="R19" s="71"/>
    </row>
    <row r="20" spans="1:18">
      <c r="A20" s="107" t="s">
        <v>607</v>
      </c>
      <c r="B20" s="108" t="s">
        <v>576</v>
      </c>
      <c r="C20" s="109" t="s">
        <v>358</v>
      </c>
      <c r="D20" s="110" t="s">
        <v>619</v>
      </c>
      <c r="E20" s="108">
        <v>96</v>
      </c>
      <c r="F20" s="111" t="s">
        <v>626</v>
      </c>
      <c r="G20" s="112" t="s">
        <v>1942</v>
      </c>
      <c r="H20" s="113">
        <v>94</v>
      </c>
      <c r="I20" s="108" t="s">
        <v>357</v>
      </c>
      <c r="J20" s="5"/>
      <c r="K20" s="9"/>
      <c r="N20" s="6"/>
      <c r="O20" s="71"/>
      <c r="P20" s="71"/>
      <c r="Q20" s="71"/>
      <c r="R20" s="71"/>
    </row>
    <row r="21" spans="1:18">
      <c r="A21" s="107" t="s">
        <v>608</v>
      </c>
      <c r="B21" s="108" t="s">
        <v>588</v>
      </c>
      <c r="C21" s="109" t="s">
        <v>358</v>
      </c>
      <c r="D21" s="110" t="s">
        <v>620</v>
      </c>
      <c r="E21" s="108">
        <v>96</v>
      </c>
      <c r="F21" s="111" t="s">
        <v>563</v>
      </c>
      <c r="G21" s="112" t="s">
        <v>1938</v>
      </c>
      <c r="H21" s="113">
        <v>93.2</v>
      </c>
      <c r="I21" s="108" t="s">
        <v>357</v>
      </c>
      <c r="J21" s="5"/>
      <c r="K21" s="9"/>
      <c r="N21" s="6"/>
      <c r="O21" s="71"/>
      <c r="P21" s="71"/>
      <c r="Q21" s="71"/>
      <c r="R21" s="71"/>
    </row>
    <row r="22" spans="1:18">
      <c r="A22" s="107" t="s">
        <v>609</v>
      </c>
      <c r="B22" s="108" t="s">
        <v>589</v>
      </c>
      <c r="C22" s="109" t="s">
        <v>358</v>
      </c>
      <c r="D22" s="110" t="s">
        <v>359</v>
      </c>
      <c r="E22" s="108">
        <v>96</v>
      </c>
      <c r="F22" s="111" t="s">
        <v>563</v>
      </c>
      <c r="G22" s="112" t="s">
        <v>1943</v>
      </c>
      <c r="H22" s="113">
        <v>91.4</v>
      </c>
      <c r="I22" s="108" t="s">
        <v>357</v>
      </c>
      <c r="J22" s="5"/>
      <c r="K22" s="9"/>
      <c r="N22" s="6"/>
      <c r="O22" s="71"/>
      <c r="P22" s="71"/>
      <c r="Q22" s="71"/>
      <c r="R22" s="71"/>
    </row>
    <row r="23" spans="1:18">
      <c r="A23" s="107" t="s">
        <v>610</v>
      </c>
      <c r="B23" s="108" t="s">
        <v>590</v>
      </c>
      <c r="C23" s="109" t="s">
        <v>358</v>
      </c>
      <c r="D23" s="110" t="s">
        <v>621</v>
      </c>
      <c r="E23" s="108">
        <v>96</v>
      </c>
      <c r="F23" s="111" t="s">
        <v>627</v>
      </c>
      <c r="G23" s="112" t="s">
        <v>1942</v>
      </c>
      <c r="H23" s="113">
        <v>88.4</v>
      </c>
      <c r="I23" s="108" t="s">
        <v>357</v>
      </c>
      <c r="J23" s="5"/>
      <c r="K23" s="9"/>
      <c r="N23" s="6"/>
      <c r="O23" s="71"/>
      <c r="P23" s="71"/>
      <c r="Q23" s="71"/>
      <c r="R23" s="71"/>
    </row>
    <row r="24" spans="1:18">
      <c r="A24" s="107" t="s">
        <v>611</v>
      </c>
      <c r="B24" s="108" t="s">
        <v>591</v>
      </c>
      <c r="C24" s="109" t="s">
        <v>358</v>
      </c>
      <c r="D24" s="110" t="s">
        <v>622</v>
      </c>
      <c r="E24" s="108">
        <v>96</v>
      </c>
      <c r="F24" s="111" t="s">
        <v>628</v>
      </c>
      <c r="G24" s="112" t="s">
        <v>1944</v>
      </c>
      <c r="H24" s="113">
        <v>95.2</v>
      </c>
      <c r="I24" s="108" t="s">
        <v>357</v>
      </c>
      <c r="J24" s="5"/>
      <c r="K24" s="9"/>
      <c r="N24" s="6"/>
      <c r="O24" s="71"/>
      <c r="P24" s="71"/>
      <c r="Q24" s="71"/>
      <c r="R24" s="71"/>
    </row>
    <row r="25" spans="1:18">
      <c r="A25" s="107" t="s">
        <v>612</v>
      </c>
      <c r="B25" s="108" t="s">
        <v>592</v>
      </c>
      <c r="C25" s="109" t="s">
        <v>358</v>
      </c>
      <c r="D25" s="110" t="s">
        <v>623</v>
      </c>
      <c r="E25" s="108">
        <v>96</v>
      </c>
      <c r="F25" s="111" t="s">
        <v>605</v>
      </c>
      <c r="G25" s="112" t="s">
        <v>1941</v>
      </c>
      <c r="H25" s="113">
        <v>110</v>
      </c>
      <c r="I25" s="108" t="s">
        <v>357</v>
      </c>
      <c r="J25" s="5"/>
      <c r="K25" s="9"/>
      <c r="N25" s="6"/>
      <c r="O25" s="71"/>
      <c r="P25" s="71"/>
      <c r="Q25" s="71"/>
      <c r="R25" s="71"/>
    </row>
    <row r="26" spans="1:18">
      <c r="A26" s="107" t="s">
        <v>613</v>
      </c>
      <c r="B26" s="108" t="s">
        <v>593</v>
      </c>
      <c r="C26" s="109" t="s">
        <v>358</v>
      </c>
      <c r="D26" s="110" t="s">
        <v>360</v>
      </c>
      <c r="E26" s="108">
        <v>96</v>
      </c>
      <c r="F26" s="111" t="s">
        <v>606</v>
      </c>
      <c r="G26" s="112" t="s">
        <v>1938</v>
      </c>
      <c r="H26" s="113">
        <v>77.400000000000006</v>
      </c>
      <c r="I26" s="108" t="s">
        <v>357</v>
      </c>
      <c r="J26" s="5"/>
      <c r="K26" s="9"/>
      <c r="N26" s="6"/>
      <c r="O26" s="71"/>
      <c r="P26" s="71"/>
      <c r="Q26" s="71"/>
      <c r="R26" s="71"/>
    </row>
    <row r="27" spans="1:18">
      <c r="A27" s="107" t="s">
        <v>614</v>
      </c>
      <c r="B27" s="108" t="s">
        <v>594</v>
      </c>
      <c r="C27" s="109" t="s">
        <v>358</v>
      </c>
      <c r="D27" s="110" t="s">
        <v>624</v>
      </c>
      <c r="E27" s="108">
        <v>96</v>
      </c>
      <c r="F27" s="111" t="s">
        <v>603</v>
      </c>
      <c r="G27" s="112" t="s">
        <v>1938</v>
      </c>
      <c r="H27" s="113">
        <v>112</v>
      </c>
      <c r="I27" s="108" t="s">
        <v>357</v>
      </c>
      <c r="J27" s="5"/>
      <c r="K27" s="9"/>
      <c r="N27" s="6"/>
      <c r="O27" s="71"/>
      <c r="P27" s="71"/>
      <c r="Q27" s="71"/>
      <c r="R27" s="71"/>
    </row>
    <row r="28" spans="1:18">
      <c r="A28" s="107" t="s">
        <v>615</v>
      </c>
      <c r="B28" s="108" t="s">
        <v>595</v>
      </c>
      <c r="C28" s="109" t="s">
        <v>358</v>
      </c>
      <c r="D28" s="110" t="s">
        <v>625</v>
      </c>
      <c r="E28" s="108">
        <v>96</v>
      </c>
      <c r="F28" s="111" t="s">
        <v>606</v>
      </c>
      <c r="G28" s="112" t="s">
        <v>1945</v>
      </c>
      <c r="H28" s="113">
        <v>110</v>
      </c>
      <c r="I28" s="108" t="s">
        <v>357</v>
      </c>
      <c r="J28" s="5"/>
      <c r="K28" s="9"/>
      <c r="N28" s="6"/>
      <c r="O28" s="71"/>
      <c r="P28" s="71"/>
      <c r="Q28" s="71"/>
      <c r="R28" s="71"/>
    </row>
    <row r="29" spans="1:18">
      <c r="A29" s="107" t="s">
        <v>616</v>
      </c>
      <c r="B29" s="108" t="s">
        <v>596</v>
      </c>
      <c r="C29" s="109" t="s">
        <v>358</v>
      </c>
      <c r="D29" s="110" t="s">
        <v>573</v>
      </c>
      <c r="E29" s="108">
        <v>96</v>
      </c>
      <c r="F29" s="111" t="s">
        <v>606</v>
      </c>
      <c r="G29" s="112" t="s">
        <v>1943</v>
      </c>
      <c r="H29" s="113">
        <v>89.8</v>
      </c>
      <c r="I29" s="108" t="s">
        <v>357</v>
      </c>
      <c r="J29" s="5"/>
      <c r="K29" s="9"/>
      <c r="N29" s="6"/>
      <c r="O29" s="71"/>
      <c r="P29" s="71"/>
      <c r="Q29" s="71"/>
      <c r="R29" s="71"/>
    </row>
    <row r="30" spans="1:18">
      <c r="A30" s="107" t="s">
        <v>617</v>
      </c>
      <c r="B30" s="108" t="s">
        <v>597</v>
      </c>
      <c r="C30" s="109" t="s">
        <v>358</v>
      </c>
      <c r="D30" s="110" t="s">
        <v>619</v>
      </c>
      <c r="E30" s="108">
        <v>96</v>
      </c>
      <c r="F30" s="111" t="s">
        <v>628</v>
      </c>
      <c r="G30" s="112" t="s">
        <v>1945</v>
      </c>
      <c r="H30" s="113">
        <v>108</v>
      </c>
      <c r="I30" s="108" t="s">
        <v>357</v>
      </c>
      <c r="J30" s="5"/>
      <c r="K30" s="9"/>
      <c r="N30" s="6"/>
      <c r="O30" s="71"/>
      <c r="P30" s="71"/>
      <c r="Q30" s="71"/>
      <c r="R30" s="71"/>
    </row>
    <row r="31" spans="1:18">
      <c r="A31" s="107" t="s">
        <v>618</v>
      </c>
      <c r="B31" s="108" t="s">
        <v>598</v>
      </c>
      <c r="C31" s="109" t="s">
        <v>358</v>
      </c>
      <c r="D31" s="110" t="s">
        <v>620</v>
      </c>
      <c r="E31" s="108">
        <v>96</v>
      </c>
      <c r="F31" s="111" t="s">
        <v>605</v>
      </c>
      <c r="G31" s="112" t="s">
        <v>1946</v>
      </c>
      <c r="H31" s="113">
        <v>87.2</v>
      </c>
      <c r="I31" s="108" t="s">
        <v>357</v>
      </c>
      <c r="J31" s="5"/>
      <c r="K31" s="9"/>
      <c r="N31" s="6"/>
      <c r="O31" s="71"/>
      <c r="P31" s="71"/>
      <c r="Q31" s="71"/>
      <c r="R31" s="71"/>
    </row>
    <row r="32" spans="1:18" s="10" customFormat="1">
      <c r="A32" s="37"/>
      <c r="B32" s="68"/>
      <c r="C32" s="1"/>
      <c r="D32" s="64"/>
      <c r="E32" s="68"/>
      <c r="F32" s="73"/>
      <c r="H32" s="55"/>
      <c r="I32" s="68"/>
      <c r="J32" s="69"/>
      <c r="K32" s="91"/>
      <c r="N32" s="92"/>
      <c r="O32" s="71"/>
      <c r="P32" s="71"/>
      <c r="Q32" s="71"/>
      <c r="R32" s="71"/>
    </row>
    <row r="33" spans="1:28">
      <c r="A33" s="37"/>
      <c r="B33" s="68"/>
      <c r="C33" s="1"/>
      <c r="D33" s="64"/>
      <c r="E33" s="68">
        <f>SUM(E2:E31)</f>
        <v>2490</v>
      </c>
      <c r="F33" s="73"/>
      <c r="G33" s="10"/>
      <c r="H33" s="55"/>
      <c r="I33" s="68"/>
      <c r="J33" s="5"/>
      <c r="K33" s="9"/>
      <c r="N33" s="6"/>
      <c r="O33" s="71"/>
      <c r="P33" s="71"/>
      <c r="Q33" s="71"/>
      <c r="R33" s="71"/>
    </row>
    <row r="34" spans="1:28">
      <c r="A34" s="37"/>
      <c r="B34" s="68"/>
      <c r="C34" s="1"/>
      <c r="D34" s="64"/>
      <c r="E34" s="68"/>
      <c r="F34" s="73"/>
      <c r="G34" s="10"/>
      <c r="H34" s="55"/>
      <c r="I34" s="68"/>
      <c r="J34" s="5"/>
      <c r="K34" s="9"/>
      <c r="N34" s="6"/>
      <c r="O34" s="71"/>
      <c r="P34" s="71"/>
      <c r="Q34" s="71"/>
      <c r="R34" s="71"/>
    </row>
    <row r="35" spans="1:28" ht="60">
      <c r="A35" s="2" t="s">
        <v>119</v>
      </c>
      <c r="B35" s="3" t="s">
        <v>120</v>
      </c>
      <c r="C35" s="3" t="s">
        <v>142</v>
      </c>
      <c r="D35" s="3" t="s">
        <v>144</v>
      </c>
      <c r="E35" s="3" t="s">
        <v>145</v>
      </c>
      <c r="F35" s="13" t="s">
        <v>148</v>
      </c>
      <c r="G35" s="13" t="s">
        <v>143</v>
      </c>
      <c r="H35" s="3" t="s">
        <v>121</v>
      </c>
      <c r="I35" s="13" t="s">
        <v>122</v>
      </c>
      <c r="J35" s="24" t="s">
        <v>123</v>
      </c>
      <c r="K35" s="3" t="s">
        <v>124</v>
      </c>
      <c r="L35" s="3" t="s">
        <v>125</v>
      </c>
      <c r="M35" s="3" t="s">
        <v>126</v>
      </c>
      <c r="N35" s="3" t="s">
        <v>136</v>
      </c>
      <c r="O35" s="3" t="s">
        <v>137</v>
      </c>
      <c r="P35" s="3" t="s">
        <v>127</v>
      </c>
      <c r="Q35" s="3" t="s">
        <v>139</v>
      </c>
      <c r="R35" s="3" t="s">
        <v>132</v>
      </c>
      <c r="S35" s="3" t="s">
        <v>140</v>
      </c>
      <c r="T35" s="3" t="s">
        <v>352</v>
      </c>
      <c r="U35" s="4" t="s">
        <v>128</v>
      </c>
      <c r="V35" s="4" t="s">
        <v>129</v>
      </c>
      <c r="W35" s="4" t="s">
        <v>347</v>
      </c>
      <c r="X35" s="5" t="s">
        <v>130</v>
      </c>
      <c r="Y35" s="5" t="s">
        <v>131</v>
      </c>
      <c r="Z35" s="4" t="s">
        <v>146</v>
      </c>
      <c r="AA35" s="4" t="s">
        <v>147</v>
      </c>
      <c r="AB35" s="4"/>
    </row>
    <row r="36" spans="1:28" ht="19" customHeight="1">
      <c r="A36" s="41" t="s">
        <v>629</v>
      </c>
      <c r="B36" s="12"/>
      <c r="C36" s="12"/>
      <c r="D36" s="17"/>
      <c r="E36" s="17"/>
      <c r="F36" s="33">
        <f>AVERAGE(F37:F43)</f>
        <v>2561.1428571428573</v>
      </c>
      <c r="G36" s="32"/>
      <c r="H36" s="8">
        <f>AVERAGE(H37:H43)</f>
        <v>356</v>
      </c>
      <c r="I36" s="51">
        <f t="shared" ref="I36:I43" si="0">(F36/H36/660)*1000000</f>
        <v>10900.335619436744</v>
      </c>
      <c r="J36" s="49">
        <f>SUM(J37:J43)</f>
        <v>660</v>
      </c>
      <c r="K36" s="16">
        <f>SUM(K37:K43)</f>
        <v>11.491516214868703</v>
      </c>
      <c r="L36" s="49">
        <f>SUM(L37:L43)</f>
        <v>490</v>
      </c>
      <c r="M36" s="50">
        <f>K36*I36/J36</f>
        <v>189.78997502767916</v>
      </c>
      <c r="N36" s="18">
        <f>50-K36</f>
        <v>38.508483785131297</v>
      </c>
      <c r="O36" s="62" t="s">
        <v>1956</v>
      </c>
      <c r="P36" s="17" t="s">
        <v>25</v>
      </c>
      <c r="Q36" s="96">
        <v>10.1</v>
      </c>
      <c r="R36" s="70">
        <f>Q36*25</f>
        <v>252.5</v>
      </c>
      <c r="S36" s="75">
        <v>40.4</v>
      </c>
      <c r="T36" s="22">
        <f>S36*30</f>
        <v>1212</v>
      </c>
      <c r="U36" s="40">
        <v>100</v>
      </c>
      <c r="V36" s="41"/>
      <c r="W36" s="127">
        <f>U36+U52+U60+U68</f>
        <v>530</v>
      </c>
      <c r="X36" s="46"/>
      <c r="Y36" s="46"/>
      <c r="Z36" s="48">
        <f>U36/J36</f>
        <v>0.15151515151515152</v>
      </c>
      <c r="AA36" s="63">
        <v>86470112</v>
      </c>
      <c r="AB36" s="63"/>
    </row>
    <row r="37" spans="1:28">
      <c r="A37" s="72" t="s">
        <v>346</v>
      </c>
      <c r="B37" s="21" t="s">
        <v>576</v>
      </c>
      <c r="C37" s="61">
        <v>97.8</v>
      </c>
      <c r="D37" s="98" t="s">
        <v>1936</v>
      </c>
      <c r="E37" s="74">
        <f>C37/2</f>
        <v>48.9</v>
      </c>
      <c r="F37" s="65">
        <f>C37*30</f>
        <v>2934</v>
      </c>
      <c r="G37" s="44"/>
      <c r="H37" s="11">
        <v>356</v>
      </c>
      <c r="I37" s="52">
        <f t="shared" si="0"/>
        <v>12487.231869254341</v>
      </c>
      <c r="J37" s="30">
        <v>93</v>
      </c>
      <c r="K37" s="34">
        <f>L37/E37</f>
        <v>1.4314928425357873</v>
      </c>
      <c r="L37" s="19">
        <v>70</v>
      </c>
      <c r="M37" s="20"/>
      <c r="N37" s="20"/>
      <c r="O37" s="42" t="s">
        <v>1955</v>
      </c>
      <c r="P37" s="20"/>
      <c r="Q37" s="42"/>
      <c r="R37" s="23" t="s">
        <v>1949</v>
      </c>
      <c r="S37" s="44">
        <f>S36*1000</f>
        <v>40400</v>
      </c>
      <c r="T37" s="53">
        <f>S37/40</f>
        <v>1010</v>
      </c>
      <c r="U37" s="39">
        <f>U36/S36</f>
        <v>2.4752475247524752</v>
      </c>
      <c r="V37" s="15"/>
      <c r="W37" s="97">
        <f>U37+U53+U61+U69</f>
        <v>15.372154741247321</v>
      </c>
      <c r="X37" s="14"/>
      <c r="Y37" s="94"/>
      <c r="Z37" s="47"/>
      <c r="AA37" s="95"/>
    </row>
    <row r="38" spans="1:28">
      <c r="A38" s="72" t="s">
        <v>350</v>
      </c>
      <c r="B38" s="21" t="s">
        <v>588</v>
      </c>
      <c r="C38" s="61">
        <v>100</v>
      </c>
      <c r="D38" s="98" t="s">
        <v>1936</v>
      </c>
      <c r="E38" s="74">
        <f t="shared" ref="E38:E43" si="1">C38/2</f>
        <v>50</v>
      </c>
      <c r="F38" s="65">
        <f>C38*25</f>
        <v>2500</v>
      </c>
      <c r="G38" s="44"/>
      <c r="H38" s="11">
        <v>356</v>
      </c>
      <c r="I38" s="52">
        <f t="shared" si="0"/>
        <v>10640.108954715695</v>
      </c>
      <c r="J38" s="30">
        <v>95</v>
      </c>
      <c r="K38" s="34">
        <f t="shared" ref="K38:K43" si="2">L38/E38</f>
        <v>1.4</v>
      </c>
      <c r="L38" s="19">
        <v>70</v>
      </c>
      <c r="M38" s="20"/>
      <c r="N38" s="20"/>
      <c r="O38" s="42"/>
      <c r="P38" s="20"/>
      <c r="Q38" s="42"/>
      <c r="R38" s="23"/>
      <c r="S38" s="44"/>
      <c r="T38" s="66" t="s">
        <v>1952</v>
      </c>
      <c r="U38" s="39"/>
      <c r="V38" s="15"/>
      <c r="W38" s="97"/>
      <c r="X38" s="14"/>
      <c r="Y38" s="14"/>
      <c r="Z38" s="47"/>
    </row>
    <row r="39" spans="1:28">
      <c r="A39" s="72" t="s">
        <v>599</v>
      </c>
      <c r="B39" s="21" t="s">
        <v>589</v>
      </c>
      <c r="C39" s="61">
        <v>116</v>
      </c>
      <c r="D39" s="98" t="s">
        <v>1937</v>
      </c>
      <c r="E39" s="74">
        <f>C39/3</f>
        <v>38.666666666666664</v>
      </c>
      <c r="F39" s="65">
        <f>C39*25</f>
        <v>2900</v>
      </c>
      <c r="G39" s="44"/>
      <c r="H39" s="11">
        <v>356</v>
      </c>
      <c r="I39" s="52">
        <f t="shared" ref="I39:I42" si="3">(F39/H39/660)*1000000</f>
        <v>12342.526387470209</v>
      </c>
      <c r="J39" s="30">
        <v>95</v>
      </c>
      <c r="K39" s="34">
        <f t="shared" si="2"/>
        <v>1.8103448275862071</v>
      </c>
      <c r="L39" s="19">
        <v>70</v>
      </c>
      <c r="M39" s="20"/>
      <c r="N39" s="20"/>
      <c r="O39" s="42"/>
      <c r="P39" s="20"/>
      <c r="Q39" s="42"/>
      <c r="R39" s="23"/>
      <c r="S39" s="44"/>
      <c r="T39" s="66"/>
      <c r="U39" s="39"/>
      <c r="V39" s="15"/>
      <c r="W39" s="97">
        <f>W36/20</f>
        <v>26.5</v>
      </c>
      <c r="X39" s="14"/>
      <c r="Y39" s="14"/>
      <c r="Z39" s="47"/>
    </row>
    <row r="40" spans="1:28">
      <c r="A40" s="72" t="s">
        <v>600</v>
      </c>
      <c r="B40" s="21" t="s">
        <v>590</v>
      </c>
      <c r="C40" s="61">
        <v>92.8</v>
      </c>
      <c r="D40" s="98" t="s">
        <v>1936</v>
      </c>
      <c r="E40" s="74">
        <f t="shared" si="1"/>
        <v>46.4</v>
      </c>
      <c r="F40" s="65">
        <f>C40*40</f>
        <v>3712</v>
      </c>
      <c r="G40" s="44"/>
      <c r="H40" s="11">
        <v>356</v>
      </c>
      <c r="I40" s="52">
        <f t="shared" si="3"/>
        <v>15798.433775961868</v>
      </c>
      <c r="J40" s="30">
        <v>94</v>
      </c>
      <c r="K40" s="34">
        <f t="shared" si="2"/>
        <v>1.5086206896551724</v>
      </c>
      <c r="L40" s="19">
        <v>70</v>
      </c>
      <c r="M40" s="20"/>
      <c r="N40" s="20"/>
      <c r="O40" s="42"/>
      <c r="P40" s="20"/>
      <c r="Q40" s="42"/>
      <c r="R40" s="23"/>
      <c r="S40" s="44"/>
      <c r="T40" s="66"/>
      <c r="U40" s="39"/>
      <c r="V40" s="15"/>
      <c r="W40" s="97" t="s">
        <v>1951</v>
      </c>
      <c r="X40" s="14"/>
      <c r="Y40" s="14"/>
      <c r="Z40" s="47"/>
    </row>
    <row r="41" spans="1:28">
      <c r="A41" s="72" t="s">
        <v>355</v>
      </c>
      <c r="B41" s="21" t="s">
        <v>591</v>
      </c>
      <c r="C41" s="61">
        <v>72.8</v>
      </c>
      <c r="D41" s="98" t="s">
        <v>1936</v>
      </c>
      <c r="E41" s="74">
        <f t="shared" si="1"/>
        <v>36.4</v>
      </c>
      <c r="F41" s="65">
        <f>C41*25</f>
        <v>1820</v>
      </c>
      <c r="G41" s="44"/>
      <c r="H41" s="11">
        <v>356</v>
      </c>
      <c r="I41" s="52">
        <f t="shared" si="3"/>
        <v>7745.9993190330269</v>
      </c>
      <c r="J41" s="30">
        <v>94</v>
      </c>
      <c r="K41" s="34">
        <f t="shared" si="2"/>
        <v>1.9230769230769231</v>
      </c>
      <c r="L41" s="19">
        <v>70</v>
      </c>
      <c r="M41" s="20"/>
      <c r="N41" s="20"/>
      <c r="O41" s="42"/>
      <c r="P41" s="20"/>
      <c r="Q41" s="42"/>
      <c r="R41" s="23"/>
      <c r="S41" s="44"/>
      <c r="T41" s="66"/>
      <c r="U41" s="39"/>
      <c r="V41" s="15"/>
      <c r="W41" s="97" t="s">
        <v>1961</v>
      </c>
      <c r="X41" s="14"/>
      <c r="Y41" s="14"/>
      <c r="Z41" s="47"/>
    </row>
    <row r="42" spans="1:28">
      <c r="A42" s="72" t="s">
        <v>356</v>
      </c>
      <c r="B42" s="21" t="s">
        <v>593</v>
      </c>
      <c r="C42" s="61">
        <v>87</v>
      </c>
      <c r="D42" s="98" t="s">
        <v>1936</v>
      </c>
      <c r="E42" s="74">
        <f t="shared" si="1"/>
        <v>43.5</v>
      </c>
      <c r="F42" s="65">
        <f>C42*20</f>
        <v>1740</v>
      </c>
      <c r="G42" s="44"/>
      <c r="H42" s="11">
        <v>356</v>
      </c>
      <c r="I42" s="52">
        <f t="shared" si="3"/>
        <v>7405.515832482125</v>
      </c>
      <c r="J42" s="30">
        <v>94</v>
      </c>
      <c r="K42" s="34">
        <f t="shared" si="2"/>
        <v>1.6091954022988506</v>
      </c>
      <c r="L42" s="19">
        <v>70</v>
      </c>
      <c r="M42" s="20"/>
      <c r="N42" s="20"/>
      <c r="O42" s="42"/>
      <c r="P42" s="20"/>
      <c r="Q42" s="42"/>
      <c r="R42" s="23"/>
      <c r="S42" s="44"/>
      <c r="T42" s="66"/>
      <c r="U42" s="39"/>
      <c r="V42" s="15"/>
      <c r="W42" s="97"/>
      <c r="X42" s="14"/>
      <c r="Y42" s="14"/>
      <c r="Z42" s="47"/>
    </row>
    <row r="43" spans="1:28">
      <c r="A43" s="72" t="s">
        <v>354</v>
      </c>
      <c r="B43" s="21" t="s">
        <v>596</v>
      </c>
      <c r="C43" s="61">
        <v>77.400000000000006</v>
      </c>
      <c r="D43" s="98" t="s">
        <v>1936</v>
      </c>
      <c r="E43" s="74">
        <f t="shared" si="1"/>
        <v>38.700000000000003</v>
      </c>
      <c r="F43" s="65">
        <f>C43*30</f>
        <v>2322</v>
      </c>
      <c r="G43" s="44"/>
      <c r="H43" s="11">
        <v>356</v>
      </c>
      <c r="I43" s="52">
        <f t="shared" si="0"/>
        <v>9882.5331971399391</v>
      </c>
      <c r="J43" s="30">
        <v>95</v>
      </c>
      <c r="K43" s="34">
        <f t="shared" si="2"/>
        <v>1.8087855297157622</v>
      </c>
      <c r="L43" s="19">
        <v>70</v>
      </c>
      <c r="M43" s="20"/>
      <c r="N43" s="20"/>
      <c r="O43" s="42"/>
      <c r="P43" s="20"/>
      <c r="Q43" s="42"/>
      <c r="R43" s="23"/>
      <c r="S43" s="44"/>
      <c r="T43" s="53"/>
      <c r="U43" s="39"/>
      <c r="V43" s="15"/>
      <c r="W43" s="45"/>
      <c r="X43" s="14"/>
      <c r="Y43" s="14"/>
      <c r="Z43" s="47"/>
    </row>
    <row r="44" spans="1:28" ht="19" hidden="1" customHeight="1">
      <c r="A44" s="41" t="s">
        <v>630</v>
      </c>
      <c r="B44" s="12"/>
      <c r="C44" s="12"/>
      <c r="D44" s="17"/>
      <c r="E44" s="17"/>
      <c r="F44" s="33">
        <f>AVERAGE(F45:F51)</f>
        <v>1895.7142857142858</v>
      </c>
      <c r="G44" s="32"/>
      <c r="H44" s="8">
        <f>AVERAGE(H45:H51)</f>
        <v>356</v>
      </c>
      <c r="I44" s="51">
        <f t="shared" ref="I44:I54" si="4">(F44/H44/660)*1000000</f>
        <v>8068.2426188044174</v>
      </c>
      <c r="J44" s="49">
        <f>SUM(J45:J51)</f>
        <v>584</v>
      </c>
      <c r="K44" s="16">
        <f>SUM(K45:K51)</f>
        <v>17.418396086526947</v>
      </c>
      <c r="L44" s="49">
        <f>SUM(L45:L51)</f>
        <v>345</v>
      </c>
      <c r="M44" s="50">
        <f>K44*I44/J44</f>
        <v>240.64357132967945</v>
      </c>
      <c r="N44" s="18">
        <f>50-K44</f>
        <v>32.581603913473053</v>
      </c>
      <c r="O44" s="62" t="s">
        <v>1957</v>
      </c>
      <c r="P44" s="17" t="s">
        <v>25</v>
      </c>
      <c r="Q44" s="96">
        <v>15.8</v>
      </c>
      <c r="R44" s="70">
        <f>Q44*25</f>
        <v>395</v>
      </c>
      <c r="S44" s="75">
        <v>7.9</v>
      </c>
      <c r="T44" s="22">
        <f>S44*30</f>
        <v>237</v>
      </c>
      <c r="U44" s="40">
        <v>90</v>
      </c>
      <c r="V44" s="41"/>
      <c r="W44" s="97"/>
      <c r="X44" s="46"/>
      <c r="Y44" s="46"/>
      <c r="Z44" s="48">
        <f>U44/J44</f>
        <v>0.1541095890410959</v>
      </c>
      <c r="AA44" s="63"/>
      <c r="AB44" s="63"/>
    </row>
    <row r="45" spans="1:28" hidden="1">
      <c r="A45" s="72" t="s">
        <v>353</v>
      </c>
      <c r="B45" s="21" t="s">
        <v>592</v>
      </c>
      <c r="C45" s="61">
        <v>97.4</v>
      </c>
      <c r="D45" s="98" t="s">
        <v>1937</v>
      </c>
      <c r="E45" s="74">
        <f>C45/3</f>
        <v>32.466666666666669</v>
      </c>
      <c r="F45" s="65">
        <f>C45*25</f>
        <v>2435</v>
      </c>
      <c r="G45" s="44"/>
      <c r="H45" s="11">
        <v>356</v>
      </c>
      <c r="I45" s="52">
        <f t="shared" si="4"/>
        <v>10363.466121893089</v>
      </c>
      <c r="J45" s="30">
        <v>94</v>
      </c>
      <c r="K45" s="34">
        <f>L45/E45</f>
        <v>1.2320328542094454</v>
      </c>
      <c r="L45" s="19">
        <v>40</v>
      </c>
      <c r="M45" s="20"/>
      <c r="N45" s="20"/>
      <c r="O45" s="42" t="s">
        <v>1955</v>
      </c>
      <c r="P45" s="20"/>
      <c r="Q45" s="42"/>
      <c r="R45" s="23" t="s">
        <v>349</v>
      </c>
      <c r="S45" s="44">
        <f>S44*1000</f>
        <v>7900</v>
      </c>
      <c r="T45" s="53">
        <f>S45/8</f>
        <v>987.5</v>
      </c>
      <c r="U45" s="39">
        <f>U44/S44</f>
        <v>11.39240506329114</v>
      </c>
      <c r="V45" s="15"/>
      <c r="W45" s="45"/>
      <c r="X45" s="14"/>
      <c r="Y45" s="94"/>
      <c r="Z45" s="47"/>
      <c r="AA45" s="95"/>
    </row>
    <row r="46" spans="1:28" hidden="1">
      <c r="A46" s="72" t="s">
        <v>631</v>
      </c>
      <c r="B46" s="21" t="s">
        <v>594</v>
      </c>
      <c r="C46" s="61">
        <v>91</v>
      </c>
      <c r="D46" s="98" t="s">
        <v>1937</v>
      </c>
      <c r="E46" s="74">
        <f>C46/3</f>
        <v>30.333333333333332</v>
      </c>
      <c r="F46" s="65">
        <f>C46*30</f>
        <v>2730</v>
      </c>
      <c r="G46" s="44"/>
      <c r="H46" s="11">
        <v>356</v>
      </c>
      <c r="I46" s="52">
        <f t="shared" ref="I46:I51" si="5">(F46/H46/660)*1000000</f>
        <v>11618.99897854954</v>
      </c>
      <c r="J46" s="30">
        <v>94</v>
      </c>
      <c r="K46" s="34">
        <f t="shared" ref="K46:K49" si="6">L46/E46</f>
        <v>1.3186813186813187</v>
      </c>
      <c r="L46" s="19">
        <v>40</v>
      </c>
      <c r="M46" s="20"/>
      <c r="N46" s="20"/>
      <c r="O46" s="42"/>
      <c r="P46" s="20"/>
      <c r="Q46" s="42"/>
      <c r="R46" s="23"/>
      <c r="S46" s="44" t="s">
        <v>1953</v>
      </c>
      <c r="T46" s="66" t="s">
        <v>1950</v>
      </c>
      <c r="U46" s="39"/>
      <c r="V46" s="15"/>
      <c r="W46" s="45"/>
      <c r="X46" s="14"/>
      <c r="Y46" s="94"/>
      <c r="Z46" s="47"/>
      <c r="AA46" s="95"/>
    </row>
    <row r="47" spans="1:28" hidden="1">
      <c r="A47" s="72" t="s">
        <v>602</v>
      </c>
      <c r="B47" s="21" t="s">
        <v>595</v>
      </c>
      <c r="C47" s="61">
        <v>77.2</v>
      </c>
      <c r="D47" s="98" t="s">
        <v>1936</v>
      </c>
      <c r="E47" s="74">
        <f t="shared" ref="E47:E49" si="7">C47/2</f>
        <v>38.6</v>
      </c>
      <c r="F47" s="65">
        <f>C47*30</f>
        <v>2316</v>
      </c>
      <c r="G47" s="44"/>
      <c r="H47" s="11">
        <v>356</v>
      </c>
      <c r="I47" s="52">
        <f t="shared" si="5"/>
        <v>9856.9969356486217</v>
      </c>
      <c r="J47" s="30">
        <v>94</v>
      </c>
      <c r="K47" s="34">
        <f t="shared" si="6"/>
        <v>1.0362694300518134</v>
      </c>
      <c r="L47" s="19">
        <v>40</v>
      </c>
      <c r="M47" s="20"/>
      <c r="N47" s="20"/>
      <c r="O47" s="42"/>
      <c r="P47" s="20"/>
      <c r="Q47" s="42"/>
      <c r="R47" s="23"/>
      <c r="S47" s="44" t="s">
        <v>1954</v>
      </c>
      <c r="T47" s="53"/>
      <c r="U47" s="39"/>
      <c r="V47" s="15"/>
      <c r="W47" s="45"/>
      <c r="X47" s="14"/>
      <c r="Y47" s="94"/>
      <c r="Z47" s="47"/>
      <c r="AA47" s="95"/>
    </row>
    <row r="48" spans="1:28" hidden="1">
      <c r="A48" s="72" t="s">
        <v>346</v>
      </c>
      <c r="B48" s="21" t="s">
        <v>597</v>
      </c>
      <c r="C48" s="61">
        <v>58.4</v>
      </c>
      <c r="D48" s="98" t="s">
        <v>1936</v>
      </c>
      <c r="E48" s="74">
        <f t="shared" si="7"/>
        <v>29.2</v>
      </c>
      <c r="F48" s="65">
        <f>C48*25</f>
        <v>1460</v>
      </c>
      <c r="G48" s="44"/>
      <c r="H48" s="11">
        <v>356</v>
      </c>
      <c r="I48" s="52">
        <f t="shared" si="5"/>
        <v>6213.8236295539655</v>
      </c>
      <c r="J48" s="30">
        <v>90</v>
      </c>
      <c r="K48" s="34">
        <f t="shared" si="6"/>
        <v>1.3698630136986301</v>
      </c>
      <c r="L48" s="19">
        <v>40</v>
      </c>
      <c r="M48" s="20"/>
      <c r="N48" s="20"/>
      <c r="O48" s="42"/>
      <c r="P48" s="20"/>
      <c r="Q48" s="42"/>
      <c r="R48" s="23"/>
      <c r="S48" s="44"/>
      <c r="T48" s="53"/>
      <c r="U48" s="39"/>
      <c r="V48" s="15"/>
      <c r="W48" s="45"/>
      <c r="X48" s="14"/>
      <c r="Y48" s="94"/>
      <c r="Z48" s="47"/>
      <c r="AA48" s="95"/>
    </row>
    <row r="49" spans="1:28" hidden="1">
      <c r="A49" s="72" t="s">
        <v>350</v>
      </c>
      <c r="B49" s="21" t="s">
        <v>598</v>
      </c>
      <c r="C49" s="61">
        <v>74.8</v>
      </c>
      <c r="D49" s="98" t="s">
        <v>1936</v>
      </c>
      <c r="E49" s="74">
        <f t="shared" si="7"/>
        <v>37.4</v>
      </c>
      <c r="F49" s="65">
        <f>C49*30</f>
        <v>2244</v>
      </c>
      <c r="G49" s="44"/>
      <c r="H49" s="11">
        <v>356</v>
      </c>
      <c r="I49" s="52">
        <f t="shared" si="5"/>
        <v>9550.5617977528091</v>
      </c>
      <c r="J49" s="30">
        <v>93</v>
      </c>
      <c r="K49" s="34">
        <f t="shared" si="6"/>
        <v>1.0695187165775402</v>
      </c>
      <c r="L49" s="19">
        <v>40</v>
      </c>
      <c r="M49" s="20"/>
      <c r="N49" s="20"/>
      <c r="O49" s="42"/>
      <c r="P49" s="20"/>
      <c r="Q49" s="42"/>
      <c r="R49" s="23"/>
      <c r="S49" s="44"/>
      <c r="T49" s="53"/>
      <c r="U49" s="39"/>
      <c r="V49" s="15"/>
      <c r="W49" s="45"/>
      <c r="X49" s="14"/>
      <c r="Y49" s="94"/>
      <c r="Z49" s="47"/>
      <c r="AA49" s="95"/>
    </row>
    <row r="50" spans="1:28" hidden="1">
      <c r="A50" s="72" t="s">
        <v>354</v>
      </c>
      <c r="B50" s="21" t="s">
        <v>570</v>
      </c>
      <c r="C50" s="61">
        <v>8.1</v>
      </c>
      <c r="D50" s="98"/>
      <c r="E50" s="74"/>
      <c r="F50" s="65">
        <f>C50*10</f>
        <v>81</v>
      </c>
      <c r="G50" s="44"/>
      <c r="H50" s="11">
        <v>356</v>
      </c>
      <c r="I50" s="52">
        <f t="shared" si="5"/>
        <v>344.73953013278856</v>
      </c>
      <c r="J50" s="30">
        <v>43</v>
      </c>
      <c r="K50" s="34">
        <f t="shared" ref="K50:K51" si="8">L50/C50</f>
        <v>10.493827160493828</v>
      </c>
      <c r="L50" s="123">
        <v>85</v>
      </c>
      <c r="M50" s="20"/>
      <c r="N50" s="20"/>
      <c r="O50" s="42"/>
      <c r="P50" s="20"/>
      <c r="Q50" s="42"/>
      <c r="R50" s="23"/>
      <c r="S50" s="44"/>
      <c r="T50" s="53"/>
      <c r="U50" s="39"/>
      <c r="V50" s="15"/>
      <c r="W50" s="45"/>
      <c r="X50" s="14"/>
      <c r="Y50" s="94"/>
      <c r="Z50" s="47"/>
      <c r="AA50" s="95"/>
    </row>
    <row r="51" spans="1:28" hidden="1">
      <c r="A51" s="72" t="s">
        <v>356</v>
      </c>
      <c r="B51" s="21" t="s">
        <v>632</v>
      </c>
      <c r="C51" s="61">
        <v>66.8</v>
      </c>
      <c r="D51" s="98"/>
      <c r="E51" s="74"/>
      <c r="F51" s="65">
        <f>C51*30</f>
        <v>2004</v>
      </c>
      <c r="G51" s="44"/>
      <c r="H51" s="11">
        <v>356</v>
      </c>
      <c r="I51" s="52">
        <f t="shared" si="5"/>
        <v>8529.1113381001032</v>
      </c>
      <c r="J51" s="30">
        <v>76</v>
      </c>
      <c r="K51" s="34">
        <f t="shared" si="8"/>
        <v>0.89820359281437134</v>
      </c>
      <c r="L51" s="19">
        <v>60</v>
      </c>
      <c r="M51" s="20"/>
      <c r="N51" s="20"/>
      <c r="O51" s="42"/>
      <c r="P51" s="20"/>
      <c r="Q51" s="42"/>
      <c r="R51" s="23"/>
      <c r="S51" s="44"/>
      <c r="T51" s="53"/>
      <c r="U51" s="39"/>
      <c r="V51" s="15"/>
      <c r="W51" s="45"/>
      <c r="X51" s="14"/>
      <c r="Y51" s="94"/>
      <c r="Z51" s="47"/>
      <c r="AA51" s="95"/>
    </row>
    <row r="52" spans="1:28" ht="19" customHeight="1">
      <c r="A52" s="41" t="s">
        <v>633</v>
      </c>
      <c r="B52" s="12"/>
      <c r="C52" s="12"/>
      <c r="D52" s="17"/>
      <c r="E52" s="17"/>
      <c r="F52" s="33">
        <f>AVERAGE(F53:F59)</f>
        <v>2432</v>
      </c>
      <c r="G52" s="32"/>
      <c r="H52" s="8">
        <f>AVERAGE(H53:H59)</f>
        <v>500</v>
      </c>
      <c r="I52" s="51">
        <f t="shared" si="4"/>
        <v>7369.69696969697</v>
      </c>
      <c r="J52" s="49">
        <f>SUM(J53:J59)</f>
        <v>638</v>
      </c>
      <c r="K52" s="16">
        <f>SUM(K53:K59)</f>
        <v>12.570952175080112</v>
      </c>
      <c r="L52" s="49">
        <f>SUM(L53:L59)</f>
        <v>560</v>
      </c>
      <c r="M52" s="50">
        <f>K52*I52/J52</f>
        <v>145.21020086346934</v>
      </c>
      <c r="N52" s="18">
        <f>50-K52</f>
        <v>37.429047824919891</v>
      </c>
      <c r="O52" s="62" t="s">
        <v>1958</v>
      </c>
      <c r="P52" s="17" t="s">
        <v>25</v>
      </c>
      <c r="Q52" s="96">
        <f>55/2</f>
        <v>27.5</v>
      </c>
      <c r="R52" s="70">
        <f>Q52*25</f>
        <v>687.5</v>
      </c>
      <c r="S52" s="75">
        <v>38.799999999999997</v>
      </c>
      <c r="T52" s="22">
        <f>S52*30</f>
        <v>1164</v>
      </c>
      <c r="U52" s="40">
        <v>190</v>
      </c>
      <c r="V52" s="41"/>
      <c r="W52" s="97"/>
      <c r="X52" s="46"/>
      <c r="Y52" s="46"/>
      <c r="Z52" s="48">
        <f>U52/J52</f>
        <v>0.29780564263322884</v>
      </c>
      <c r="AA52" s="63">
        <v>94517593</v>
      </c>
      <c r="AB52" s="63"/>
    </row>
    <row r="53" spans="1:28">
      <c r="A53" s="72" t="s">
        <v>619</v>
      </c>
      <c r="B53" s="21" t="s">
        <v>576</v>
      </c>
      <c r="C53" s="61">
        <v>97</v>
      </c>
      <c r="D53" s="98" t="s">
        <v>1936</v>
      </c>
      <c r="E53" s="74">
        <f>C53/2</f>
        <v>48.5</v>
      </c>
      <c r="F53" s="65">
        <f>C53*20</f>
        <v>1940</v>
      </c>
      <c r="G53" s="44"/>
      <c r="H53" s="11">
        <v>500</v>
      </c>
      <c r="I53" s="52">
        <f t="shared" si="4"/>
        <v>5878.7878787878781</v>
      </c>
      <c r="J53" s="30">
        <v>88</v>
      </c>
      <c r="K53" s="34">
        <f>L53/E53</f>
        <v>1.6494845360824741</v>
      </c>
      <c r="L53" s="19">
        <v>80</v>
      </c>
      <c r="M53" s="20"/>
      <c r="N53" s="20"/>
      <c r="O53" s="42" t="s">
        <v>1955</v>
      </c>
      <c r="P53" s="20"/>
      <c r="Q53" s="42"/>
      <c r="R53" s="23" t="s">
        <v>349</v>
      </c>
      <c r="S53" s="44">
        <f>S52*1000</f>
        <v>38800</v>
      </c>
      <c r="T53" s="53">
        <f>S53/39</f>
        <v>994.87179487179492</v>
      </c>
      <c r="U53" s="39">
        <f>U52/S52</f>
        <v>4.8969072164948457</v>
      </c>
      <c r="V53" s="15"/>
      <c r="W53" s="45"/>
      <c r="X53" s="14"/>
      <c r="Y53" s="94"/>
      <c r="Z53" s="47"/>
      <c r="AA53" s="95"/>
    </row>
    <row r="54" spans="1:28">
      <c r="A54" s="72" t="s">
        <v>620</v>
      </c>
      <c r="B54" s="21" t="s">
        <v>588</v>
      </c>
      <c r="C54" s="61">
        <v>93.2</v>
      </c>
      <c r="D54" s="98" t="s">
        <v>1936</v>
      </c>
      <c r="E54" s="74">
        <f t="shared" ref="E54:E59" si="9">C54/2</f>
        <v>46.6</v>
      </c>
      <c r="F54" s="65">
        <f>C54*30</f>
        <v>2796</v>
      </c>
      <c r="G54" s="44"/>
      <c r="H54" s="11">
        <v>500</v>
      </c>
      <c r="I54" s="52">
        <f t="shared" si="4"/>
        <v>8472.7272727272721</v>
      </c>
      <c r="J54" s="30">
        <v>94</v>
      </c>
      <c r="K54" s="34">
        <f t="shared" ref="K54:K59" si="10">L54/E54</f>
        <v>1.7167381974248928</v>
      </c>
      <c r="L54" s="19">
        <v>80</v>
      </c>
      <c r="M54" s="20"/>
      <c r="N54" s="20"/>
      <c r="O54" s="42"/>
      <c r="P54" s="20"/>
      <c r="Q54" s="42"/>
      <c r="R54" s="23"/>
      <c r="S54" s="44"/>
      <c r="T54" s="66" t="s">
        <v>1947</v>
      </c>
      <c r="U54" s="39"/>
      <c r="V54" s="15"/>
      <c r="W54" s="97"/>
      <c r="X54" s="14"/>
      <c r="Y54" s="14"/>
      <c r="Z54" s="47"/>
    </row>
    <row r="55" spans="1:28">
      <c r="A55" s="72" t="s">
        <v>359</v>
      </c>
      <c r="B55" s="21" t="s">
        <v>589</v>
      </c>
      <c r="C55" s="61">
        <v>91.4</v>
      </c>
      <c r="D55" s="98" t="s">
        <v>1936</v>
      </c>
      <c r="E55" s="74">
        <f t="shared" si="9"/>
        <v>45.7</v>
      </c>
      <c r="F55" s="65">
        <f>C55*35</f>
        <v>3199</v>
      </c>
      <c r="G55" s="44"/>
      <c r="H55" s="11">
        <v>500</v>
      </c>
      <c r="I55" s="52">
        <f t="shared" ref="I55:I59" si="11">(F55/H55/660)*1000000</f>
        <v>9693.939393939394</v>
      </c>
      <c r="J55" s="30">
        <v>94</v>
      </c>
      <c r="K55" s="34">
        <f t="shared" si="10"/>
        <v>1.7505470459518599</v>
      </c>
      <c r="L55" s="19">
        <v>80</v>
      </c>
      <c r="M55" s="20"/>
      <c r="N55" s="20"/>
      <c r="O55" s="42"/>
      <c r="P55" s="20"/>
      <c r="Q55" s="42"/>
      <c r="R55" s="23"/>
      <c r="S55" s="44"/>
      <c r="T55" s="66"/>
      <c r="U55" s="39"/>
      <c r="V55" s="15"/>
      <c r="W55" s="97"/>
      <c r="X55" s="14"/>
      <c r="Y55" s="14"/>
      <c r="Z55" s="47"/>
    </row>
    <row r="56" spans="1:28">
      <c r="A56" s="72" t="s">
        <v>621</v>
      </c>
      <c r="B56" s="21" t="s">
        <v>590</v>
      </c>
      <c r="C56" s="61">
        <v>88.4</v>
      </c>
      <c r="D56" s="98" t="s">
        <v>1936</v>
      </c>
      <c r="E56" s="74">
        <f t="shared" si="9"/>
        <v>44.2</v>
      </c>
      <c r="F56" s="65">
        <f>C56*20</f>
        <v>1768</v>
      </c>
      <c r="G56" s="44"/>
      <c r="H56" s="11">
        <v>500</v>
      </c>
      <c r="I56" s="52">
        <f t="shared" si="11"/>
        <v>5357.575757575758</v>
      </c>
      <c r="J56" s="30">
        <v>89</v>
      </c>
      <c r="K56" s="34">
        <f t="shared" si="10"/>
        <v>1.8099547511312215</v>
      </c>
      <c r="L56" s="19">
        <v>80</v>
      </c>
      <c r="M56" s="20"/>
      <c r="N56" s="20"/>
      <c r="O56" s="42"/>
      <c r="P56" s="20"/>
      <c r="Q56" s="42"/>
      <c r="R56" s="23"/>
      <c r="S56" s="44"/>
      <c r="T56" s="66"/>
      <c r="U56" s="39"/>
      <c r="V56" s="15"/>
      <c r="W56" s="97"/>
      <c r="X56" s="14"/>
      <c r="Y56" s="14"/>
      <c r="Z56" s="47"/>
    </row>
    <row r="57" spans="1:28">
      <c r="A57" s="72" t="s">
        <v>622</v>
      </c>
      <c r="B57" s="21" t="s">
        <v>591</v>
      </c>
      <c r="C57" s="61">
        <v>95.2</v>
      </c>
      <c r="D57" s="98" t="s">
        <v>1936</v>
      </c>
      <c r="E57" s="74">
        <f t="shared" si="9"/>
        <v>47.6</v>
      </c>
      <c r="F57" s="65">
        <f>C57*15</f>
        <v>1428</v>
      </c>
      <c r="G57" s="44"/>
      <c r="H57" s="11">
        <v>500</v>
      </c>
      <c r="I57" s="52">
        <f t="shared" si="11"/>
        <v>4327.272727272727</v>
      </c>
      <c r="J57" s="30">
        <v>92</v>
      </c>
      <c r="K57" s="34">
        <f t="shared" si="10"/>
        <v>1.680672268907563</v>
      </c>
      <c r="L57" s="19">
        <v>80</v>
      </c>
      <c r="M57" s="20"/>
      <c r="N57" s="20"/>
      <c r="O57" s="42"/>
      <c r="P57" s="20"/>
      <c r="Q57" s="42"/>
      <c r="R57" s="23"/>
      <c r="S57" s="44"/>
      <c r="T57" s="66"/>
      <c r="U57" s="39"/>
      <c r="V57" s="15"/>
      <c r="W57" s="97"/>
      <c r="X57" s="14"/>
      <c r="Y57" s="14"/>
      <c r="Z57" s="47"/>
    </row>
    <row r="58" spans="1:28">
      <c r="A58" s="72" t="s">
        <v>623</v>
      </c>
      <c r="B58" s="21" t="s">
        <v>592</v>
      </c>
      <c r="C58" s="61">
        <v>110</v>
      </c>
      <c r="D58" s="98" t="s">
        <v>1937</v>
      </c>
      <c r="E58" s="74">
        <f>C58/3</f>
        <v>36.666666666666664</v>
      </c>
      <c r="F58" s="65">
        <f>C58*25</f>
        <v>2750</v>
      </c>
      <c r="G58" s="44"/>
      <c r="H58" s="11">
        <v>500</v>
      </c>
      <c r="I58" s="52">
        <f t="shared" si="11"/>
        <v>8333.3333333333339</v>
      </c>
      <c r="J58" s="30">
        <v>90</v>
      </c>
      <c r="K58" s="34">
        <f t="shared" si="10"/>
        <v>2.1818181818181821</v>
      </c>
      <c r="L58" s="19">
        <v>80</v>
      </c>
      <c r="M58" s="20"/>
      <c r="N58" s="20"/>
      <c r="O58" s="42"/>
      <c r="P58" s="20"/>
      <c r="Q58" s="42"/>
      <c r="R58" s="23"/>
      <c r="S58" s="44"/>
      <c r="T58" s="66"/>
      <c r="U58" s="39"/>
      <c r="V58" s="15"/>
      <c r="W58" s="97"/>
      <c r="X58" s="14"/>
      <c r="Y58" s="14"/>
      <c r="Z58" s="47"/>
    </row>
    <row r="59" spans="1:28">
      <c r="A59" s="72" t="s">
        <v>573</v>
      </c>
      <c r="B59" s="21" t="s">
        <v>596</v>
      </c>
      <c r="C59" s="61">
        <v>89.8</v>
      </c>
      <c r="D59" s="98" t="s">
        <v>1936</v>
      </c>
      <c r="E59" s="74">
        <f t="shared" si="9"/>
        <v>44.9</v>
      </c>
      <c r="F59" s="65">
        <f>C59*35</f>
        <v>3143</v>
      </c>
      <c r="G59" s="44"/>
      <c r="H59" s="11">
        <v>500</v>
      </c>
      <c r="I59" s="52">
        <f t="shared" si="11"/>
        <v>9524.2424242424222</v>
      </c>
      <c r="J59" s="30">
        <v>91</v>
      </c>
      <c r="K59" s="34">
        <f t="shared" si="10"/>
        <v>1.7817371937639199</v>
      </c>
      <c r="L59" s="19">
        <v>80</v>
      </c>
      <c r="M59" s="20"/>
      <c r="N59" s="20"/>
      <c r="O59" s="42"/>
      <c r="P59" s="20"/>
      <c r="Q59" s="42"/>
      <c r="R59" s="23"/>
      <c r="S59" s="44"/>
      <c r="T59" s="53"/>
      <c r="U59" s="39"/>
      <c r="V59" s="15"/>
      <c r="W59" s="45"/>
      <c r="X59" s="14"/>
      <c r="Y59" s="14"/>
      <c r="Z59" s="47"/>
    </row>
    <row r="60" spans="1:28" ht="19" customHeight="1">
      <c r="A60" s="41" t="s">
        <v>634</v>
      </c>
      <c r="B60" s="12"/>
      <c r="C60" s="12"/>
      <c r="D60" s="17"/>
      <c r="E60" s="17"/>
      <c r="F60" s="33">
        <f>AVERAGE(F61:F66)</f>
        <v>3411.3333333333335</v>
      </c>
      <c r="G60" s="32"/>
      <c r="H60" s="8">
        <f>AVERAGE(H61:H66)</f>
        <v>500</v>
      </c>
      <c r="I60" s="51">
        <f t="shared" ref="I60:I61" si="12">(F60/H60/660)*1000000</f>
        <v>10337.373737373737</v>
      </c>
      <c r="J60" s="49">
        <f>SUM(J61:J66)</f>
        <v>505</v>
      </c>
      <c r="K60" s="16">
        <f>SUM(K61:K66)</f>
        <v>9.135408844764509</v>
      </c>
      <c r="L60" s="49">
        <f>SUM(L61:L66)</f>
        <v>380</v>
      </c>
      <c r="M60" s="50">
        <f>K60*I60/J60</f>
        <v>187.00224845948588</v>
      </c>
      <c r="N60" s="18">
        <f>50-K60</f>
        <v>40.864591155235487</v>
      </c>
      <c r="O60" s="62" t="s">
        <v>1959</v>
      </c>
      <c r="P60" s="17" t="s">
        <v>25</v>
      </c>
      <c r="Q60" s="96">
        <f>40/2</f>
        <v>20</v>
      </c>
      <c r="R60" s="70">
        <f>Q60*25</f>
        <v>500</v>
      </c>
      <c r="S60" s="75">
        <v>30</v>
      </c>
      <c r="T60" s="22">
        <f>S60*30</f>
        <v>900</v>
      </c>
      <c r="U60" s="40">
        <v>150</v>
      </c>
      <c r="V60" s="41"/>
      <c r="W60" s="97"/>
      <c r="X60" s="46"/>
      <c r="Y60" s="46"/>
      <c r="Z60" s="48">
        <f>U60/J60</f>
        <v>0.29702970297029702</v>
      </c>
      <c r="AA60" s="63">
        <v>82184932</v>
      </c>
      <c r="AB60" s="63"/>
    </row>
    <row r="61" spans="1:28">
      <c r="A61" s="72" t="s">
        <v>360</v>
      </c>
      <c r="B61" s="21" t="s">
        <v>593</v>
      </c>
      <c r="C61" s="61">
        <v>77.400000000000006</v>
      </c>
      <c r="D61" s="98" t="s">
        <v>1936</v>
      </c>
      <c r="E61" s="74">
        <f>C61/2</f>
        <v>38.700000000000003</v>
      </c>
      <c r="F61" s="65">
        <f>C61*30</f>
        <v>2322</v>
      </c>
      <c r="G61" s="44"/>
      <c r="H61" s="11">
        <v>500</v>
      </c>
      <c r="I61" s="52">
        <f t="shared" si="12"/>
        <v>7036.3636363636369</v>
      </c>
      <c r="J61" s="30">
        <v>91</v>
      </c>
      <c r="K61" s="34">
        <f>L61/E61</f>
        <v>1.5503875968992247</v>
      </c>
      <c r="L61" s="19">
        <v>60</v>
      </c>
      <c r="M61" s="20"/>
      <c r="N61" s="20"/>
      <c r="O61" s="42" t="s">
        <v>1955</v>
      </c>
      <c r="P61" s="20"/>
      <c r="Q61" s="42"/>
      <c r="R61" s="23" t="s">
        <v>1949</v>
      </c>
      <c r="S61" s="44">
        <f>S60*1000</f>
        <v>30000</v>
      </c>
      <c r="T61" s="53">
        <f>S61/30</f>
        <v>1000</v>
      </c>
      <c r="U61" s="39">
        <f>U60/S60</f>
        <v>5</v>
      </c>
      <c r="V61" s="15"/>
      <c r="W61" s="45"/>
      <c r="X61" s="14"/>
      <c r="Y61" s="94"/>
      <c r="Z61" s="47"/>
      <c r="AA61" s="95"/>
    </row>
    <row r="62" spans="1:28">
      <c r="A62" s="72" t="s">
        <v>624</v>
      </c>
      <c r="B62" s="21" t="s">
        <v>594</v>
      </c>
      <c r="C62" s="61">
        <v>112</v>
      </c>
      <c r="D62" s="98" t="s">
        <v>1937</v>
      </c>
      <c r="E62" s="74">
        <f>C62/3</f>
        <v>37.333333333333336</v>
      </c>
      <c r="F62" s="65">
        <f>C62*30</f>
        <v>3360</v>
      </c>
      <c r="G62" s="44"/>
      <c r="H62" s="11">
        <v>500</v>
      </c>
      <c r="I62" s="52">
        <f t="shared" ref="I62:I66" si="13">(F62/H62/660)*1000000</f>
        <v>10181.81818181818</v>
      </c>
      <c r="J62" s="30">
        <v>93</v>
      </c>
      <c r="K62" s="34">
        <f t="shared" ref="K62:K65" si="14">L62/E62</f>
        <v>1.607142857142857</v>
      </c>
      <c r="L62" s="19">
        <v>60</v>
      </c>
      <c r="M62" s="20"/>
      <c r="N62" s="20"/>
      <c r="O62" s="42"/>
      <c r="P62" s="20"/>
      <c r="Q62" s="42"/>
      <c r="R62" s="23"/>
      <c r="S62" s="44"/>
      <c r="T62" s="66" t="s">
        <v>1948</v>
      </c>
      <c r="U62" s="39"/>
      <c r="V62" s="15"/>
      <c r="W62" s="45"/>
      <c r="X62" s="14"/>
      <c r="Y62" s="94"/>
      <c r="Z62" s="47"/>
      <c r="AA62" s="95"/>
    </row>
    <row r="63" spans="1:28">
      <c r="A63" s="72" t="s">
        <v>625</v>
      </c>
      <c r="B63" s="21" t="s">
        <v>595</v>
      </c>
      <c r="C63" s="61">
        <v>110</v>
      </c>
      <c r="D63" s="98" t="s">
        <v>1937</v>
      </c>
      <c r="E63" s="74">
        <f t="shared" ref="E63:E64" si="15">C63/3</f>
        <v>36.666666666666664</v>
      </c>
      <c r="F63" s="65">
        <f>C63*45</f>
        <v>4950</v>
      </c>
      <c r="G63" s="44"/>
      <c r="H63" s="11">
        <v>500</v>
      </c>
      <c r="I63" s="52">
        <f t="shared" si="13"/>
        <v>15000.000000000002</v>
      </c>
      <c r="J63" s="30">
        <v>91</v>
      </c>
      <c r="K63" s="34">
        <f t="shared" si="14"/>
        <v>1.6363636363636365</v>
      </c>
      <c r="L63" s="19">
        <v>60</v>
      </c>
      <c r="M63" s="20"/>
      <c r="N63" s="20"/>
      <c r="O63" s="42"/>
      <c r="P63" s="20"/>
      <c r="Q63" s="42"/>
      <c r="R63" s="23"/>
      <c r="S63" s="44"/>
      <c r="T63" s="53"/>
      <c r="U63" s="39"/>
      <c r="V63" s="15"/>
      <c r="W63" s="45"/>
      <c r="X63" s="14"/>
      <c r="Y63" s="94"/>
      <c r="Z63" s="47"/>
      <c r="AA63" s="95"/>
    </row>
    <row r="64" spans="1:28">
      <c r="A64" s="72" t="s">
        <v>619</v>
      </c>
      <c r="B64" s="21" t="s">
        <v>597</v>
      </c>
      <c r="C64" s="61">
        <v>108</v>
      </c>
      <c r="D64" s="98" t="s">
        <v>1937</v>
      </c>
      <c r="E64" s="74">
        <f t="shared" si="15"/>
        <v>36</v>
      </c>
      <c r="F64" s="65">
        <f>C64*45</f>
        <v>4860</v>
      </c>
      <c r="G64" s="44"/>
      <c r="H64" s="11">
        <v>500</v>
      </c>
      <c r="I64" s="52">
        <f t="shared" si="13"/>
        <v>14727.272727272728</v>
      </c>
      <c r="J64" s="30">
        <v>92</v>
      </c>
      <c r="K64" s="34">
        <f t="shared" si="14"/>
        <v>1.6666666666666667</v>
      </c>
      <c r="L64" s="19">
        <v>60</v>
      </c>
      <c r="M64" s="20"/>
      <c r="N64" s="20"/>
      <c r="O64" s="42"/>
      <c r="P64" s="20"/>
      <c r="Q64" s="42"/>
      <c r="R64" s="23"/>
      <c r="S64" s="44"/>
      <c r="T64" s="53"/>
      <c r="U64" s="39"/>
      <c r="V64" s="15"/>
      <c r="W64" s="45"/>
      <c r="X64" s="14"/>
      <c r="Y64" s="94"/>
      <c r="Z64" s="47"/>
      <c r="AA64" s="95"/>
    </row>
    <row r="65" spans="1:28">
      <c r="A65" s="72" t="s">
        <v>620</v>
      </c>
      <c r="B65" s="21" t="s">
        <v>598</v>
      </c>
      <c r="C65" s="61">
        <v>87.2</v>
      </c>
      <c r="D65" s="98" t="s">
        <v>1936</v>
      </c>
      <c r="E65" s="74">
        <f t="shared" ref="E65" si="16">C65/2</f>
        <v>43.6</v>
      </c>
      <c r="F65" s="65">
        <f>C65*50</f>
        <v>4360</v>
      </c>
      <c r="G65" s="44"/>
      <c r="H65" s="11">
        <v>500</v>
      </c>
      <c r="I65" s="52">
        <f t="shared" si="13"/>
        <v>13212.121212121214</v>
      </c>
      <c r="J65" s="30">
        <v>90</v>
      </c>
      <c r="K65" s="34">
        <f t="shared" si="14"/>
        <v>1.3761467889908257</v>
      </c>
      <c r="L65" s="19">
        <v>60</v>
      </c>
      <c r="M65" s="20"/>
      <c r="N65" s="20"/>
      <c r="O65" s="42"/>
      <c r="P65" s="20"/>
      <c r="Q65" s="42"/>
      <c r="R65" s="23"/>
      <c r="S65" s="44"/>
      <c r="T65" s="53"/>
      <c r="U65" s="39"/>
      <c r="V65" s="15"/>
      <c r="W65" s="45"/>
      <c r="X65" s="14"/>
      <c r="Y65" s="94"/>
      <c r="Z65" s="47"/>
      <c r="AA65" s="95"/>
    </row>
    <row r="66" spans="1:28">
      <c r="A66" s="72" t="s">
        <v>573</v>
      </c>
      <c r="B66" s="21" t="s">
        <v>570</v>
      </c>
      <c r="C66" s="61">
        <v>61.6</v>
      </c>
      <c r="D66" s="98"/>
      <c r="E66" s="74"/>
      <c r="F66" s="65">
        <f>C66*10</f>
        <v>616</v>
      </c>
      <c r="G66" s="44"/>
      <c r="H66" s="11">
        <v>500</v>
      </c>
      <c r="I66" s="52">
        <f t="shared" si="13"/>
        <v>1866.6666666666667</v>
      </c>
      <c r="J66" s="30">
        <v>48</v>
      </c>
      <c r="K66" s="34">
        <f t="shared" ref="K66" si="17">L66/C66</f>
        <v>1.2987012987012987</v>
      </c>
      <c r="L66" s="19">
        <v>80</v>
      </c>
      <c r="M66" s="20"/>
      <c r="N66" s="20"/>
      <c r="O66" s="42"/>
      <c r="P66" s="20"/>
      <c r="Q66" s="42"/>
      <c r="R66" s="23"/>
      <c r="S66" s="44"/>
      <c r="T66" s="53"/>
      <c r="U66" s="39"/>
      <c r="V66" s="15"/>
      <c r="W66" s="45"/>
      <c r="X66" s="14"/>
      <c r="Y66" s="94"/>
      <c r="Z66" s="47"/>
      <c r="AA66" s="95"/>
    </row>
    <row r="68" spans="1:28" ht="19" customHeight="1">
      <c r="A68" s="41" t="s">
        <v>630</v>
      </c>
      <c r="B68" s="12"/>
      <c r="C68" s="12"/>
      <c r="D68" s="17"/>
      <c r="E68" s="17"/>
      <c r="F68" s="33">
        <f>AVERAGE(F69:F75)</f>
        <v>1912</v>
      </c>
      <c r="G68" s="32"/>
      <c r="H68" s="8">
        <f>AVERAGE(H69:H75)</f>
        <v>356</v>
      </c>
      <c r="I68" s="51">
        <f t="shared" ref="I68:I75" si="18">(F68/H68/660)*1000000</f>
        <v>8137.5553285665637</v>
      </c>
      <c r="J68" s="49">
        <f>SUM(J69:J75)</f>
        <v>584</v>
      </c>
      <c r="K68" s="16">
        <f>SUM(K69:K75)</f>
        <v>12.591235592699785</v>
      </c>
      <c r="L68" s="49">
        <f>SUM(L69:L75)</f>
        <v>345</v>
      </c>
      <c r="M68" s="50">
        <f>K68*I68/J68</f>
        <v>175.44841830584093</v>
      </c>
      <c r="N68" s="18">
        <f>50-K68</f>
        <v>37.408764407300211</v>
      </c>
      <c r="O68" s="62" t="s">
        <v>1960</v>
      </c>
      <c r="P68" s="17" t="s">
        <v>25</v>
      </c>
      <c r="Q68" s="96">
        <v>10.9</v>
      </c>
      <c r="R68" s="70">
        <f>Q68*25</f>
        <v>272.5</v>
      </c>
      <c r="S68" s="75">
        <v>30</v>
      </c>
      <c r="T68" s="22">
        <f>S68*30</f>
        <v>900</v>
      </c>
      <c r="U68" s="40">
        <v>90</v>
      </c>
      <c r="V68" s="41"/>
      <c r="W68" s="97"/>
      <c r="X68" s="46"/>
      <c r="Y68" s="46"/>
      <c r="Z68" s="48">
        <f>U68/J68</f>
        <v>0.1541095890410959</v>
      </c>
      <c r="AA68" s="63">
        <v>142977605</v>
      </c>
      <c r="AB68" s="63"/>
    </row>
    <row r="69" spans="1:28">
      <c r="A69" s="72" t="s">
        <v>353</v>
      </c>
      <c r="B69" s="21" t="s">
        <v>592</v>
      </c>
      <c r="C69" s="61">
        <v>97.4</v>
      </c>
      <c r="D69" s="98" t="s">
        <v>1937</v>
      </c>
      <c r="E69" s="74">
        <f>C69/3</f>
        <v>32.466666666666669</v>
      </c>
      <c r="F69" s="65">
        <f>C69*25</f>
        <v>2435</v>
      </c>
      <c r="G69" s="44"/>
      <c r="H69" s="11">
        <v>356</v>
      </c>
      <c r="I69" s="52">
        <f t="shared" si="18"/>
        <v>10363.466121893089</v>
      </c>
      <c r="J69" s="30">
        <v>94</v>
      </c>
      <c r="K69" s="34">
        <f>L69/E69</f>
        <v>1.2320328542094454</v>
      </c>
      <c r="L69" s="19">
        <v>40</v>
      </c>
      <c r="M69" s="20"/>
      <c r="N69" s="20"/>
      <c r="O69" s="42" t="s">
        <v>1955</v>
      </c>
      <c r="P69" s="20"/>
      <c r="Q69" s="42"/>
      <c r="R69" s="23" t="s">
        <v>1949</v>
      </c>
      <c r="S69" s="44">
        <f>S68*1000</f>
        <v>30000</v>
      </c>
      <c r="T69" s="53">
        <f>S69/30</f>
        <v>1000</v>
      </c>
      <c r="U69" s="39">
        <f>U68/S68</f>
        <v>3</v>
      </c>
      <c r="V69" s="15"/>
      <c r="W69" s="45"/>
      <c r="X69" s="14"/>
      <c r="Y69" s="94"/>
      <c r="Z69" s="47"/>
      <c r="AA69" s="95"/>
    </row>
    <row r="70" spans="1:28">
      <c r="A70" s="72" t="s">
        <v>631</v>
      </c>
      <c r="B70" s="21" t="s">
        <v>594</v>
      </c>
      <c r="C70" s="61">
        <v>91</v>
      </c>
      <c r="D70" s="98" t="s">
        <v>1937</v>
      </c>
      <c r="E70" s="74">
        <f>C70/3</f>
        <v>30.333333333333332</v>
      </c>
      <c r="F70" s="65">
        <f>C70*30</f>
        <v>2730</v>
      </c>
      <c r="G70" s="44"/>
      <c r="H70" s="11">
        <v>356</v>
      </c>
      <c r="I70" s="52">
        <f t="shared" si="18"/>
        <v>11618.99897854954</v>
      </c>
      <c r="J70" s="30">
        <v>94</v>
      </c>
      <c r="K70" s="34">
        <f t="shared" ref="K70:K73" si="19">L70/E70</f>
        <v>1.3186813186813187</v>
      </c>
      <c r="L70" s="19">
        <v>40</v>
      </c>
      <c r="M70" s="20"/>
      <c r="N70" s="20"/>
      <c r="O70" s="42"/>
      <c r="P70" s="20"/>
      <c r="Q70" s="42"/>
      <c r="R70" s="23"/>
      <c r="S70" s="44"/>
      <c r="T70" s="66" t="s">
        <v>1948</v>
      </c>
      <c r="U70" s="39"/>
      <c r="V70" s="15"/>
      <c r="W70" s="45"/>
      <c r="X70" s="14"/>
      <c r="Y70" s="94"/>
      <c r="Z70" s="47"/>
      <c r="AA70" s="95"/>
    </row>
    <row r="71" spans="1:28">
      <c r="A71" s="72" t="s">
        <v>602</v>
      </c>
      <c r="B71" s="21" t="s">
        <v>595</v>
      </c>
      <c r="C71" s="61">
        <v>77.2</v>
      </c>
      <c r="D71" s="98" t="s">
        <v>1936</v>
      </c>
      <c r="E71" s="74">
        <f t="shared" ref="E71:E73" si="20">C71/2</f>
        <v>38.6</v>
      </c>
      <c r="F71" s="65">
        <f>C71*30</f>
        <v>2316</v>
      </c>
      <c r="G71" s="44"/>
      <c r="H71" s="11">
        <v>356</v>
      </c>
      <c r="I71" s="52">
        <f t="shared" si="18"/>
        <v>9856.9969356486217</v>
      </c>
      <c r="J71" s="30">
        <v>94</v>
      </c>
      <c r="K71" s="34">
        <f t="shared" si="19"/>
        <v>1.0362694300518134</v>
      </c>
      <c r="L71" s="19">
        <v>40</v>
      </c>
      <c r="M71" s="20"/>
      <c r="N71" s="20"/>
      <c r="O71" s="42"/>
      <c r="P71" s="20"/>
      <c r="Q71" s="42"/>
      <c r="R71" s="23"/>
      <c r="S71" s="44"/>
      <c r="T71" s="53"/>
      <c r="U71" s="39"/>
      <c r="V71" s="15"/>
      <c r="W71" s="45"/>
      <c r="X71" s="14"/>
      <c r="Y71" s="94"/>
      <c r="Z71" s="47"/>
      <c r="AA71" s="95"/>
    </row>
    <row r="72" spans="1:28">
      <c r="A72" s="72" t="s">
        <v>346</v>
      </c>
      <c r="B72" s="21" t="s">
        <v>597</v>
      </c>
      <c r="C72" s="61">
        <v>58.4</v>
      </c>
      <c r="D72" s="98" t="s">
        <v>1936</v>
      </c>
      <c r="E72" s="74">
        <f t="shared" si="20"/>
        <v>29.2</v>
      </c>
      <c r="F72" s="65">
        <f>C72*25</f>
        <v>1460</v>
      </c>
      <c r="G72" s="44"/>
      <c r="H72" s="11">
        <v>356</v>
      </c>
      <c r="I72" s="52">
        <f t="shared" si="18"/>
        <v>6213.8236295539655</v>
      </c>
      <c r="J72" s="30">
        <v>90</v>
      </c>
      <c r="K72" s="34">
        <f t="shared" si="19"/>
        <v>1.3698630136986301</v>
      </c>
      <c r="L72" s="19">
        <v>40</v>
      </c>
      <c r="M72" s="20"/>
      <c r="N72" s="20"/>
      <c r="O72" s="42"/>
      <c r="P72" s="20"/>
      <c r="Q72" s="42"/>
      <c r="R72" s="23"/>
      <c r="S72" s="44"/>
      <c r="T72" s="53"/>
      <c r="U72" s="39"/>
      <c r="V72" s="15"/>
      <c r="W72" s="45"/>
      <c r="X72" s="14"/>
      <c r="Y72" s="94"/>
      <c r="Z72" s="47"/>
      <c r="AA72" s="95"/>
    </row>
    <row r="73" spans="1:28">
      <c r="A73" s="72" t="s">
        <v>350</v>
      </c>
      <c r="B73" s="21" t="s">
        <v>598</v>
      </c>
      <c r="C73" s="61">
        <v>74.8</v>
      </c>
      <c r="D73" s="98" t="s">
        <v>1936</v>
      </c>
      <c r="E73" s="74">
        <f t="shared" si="20"/>
        <v>37.4</v>
      </c>
      <c r="F73" s="65">
        <f>C73*30</f>
        <v>2244</v>
      </c>
      <c r="G73" s="44"/>
      <c r="H73" s="11">
        <v>356</v>
      </c>
      <c r="I73" s="52">
        <f t="shared" si="18"/>
        <v>9550.5617977528091</v>
      </c>
      <c r="J73" s="30">
        <v>93</v>
      </c>
      <c r="K73" s="34">
        <f t="shared" si="19"/>
        <v>1.0695187165775402</v>
      </c>
      <c r="L73" s="19">
        <v>40</v>
      </c>
      <c r="M73" s="20"/>
      <c r="N73" s="20"/>
      <c r="O73" s="42"/>
      <c r="P73" s="20"/>
      <c r="Q73" s="42"/>
      <c r="R73" s="23"/>
      <c r="S73" s="44"/>
      <c r="T73" s="53"/>
      <c r="U73" s="39"/>
      <c r="V73" s="15"/>
      <c r="W73" s="45"/>
      <c r="X73" s="14"/>
      <c r="Y73" s="94"/>
      <c r="Z73" s="47"/>
      <c r="AA73" s="95"/>
    </row>
    <row r="74" spans="1:28">
      <c r="A74" s="72" t="s">
        <v>354</v>
      </c>
      <c r="B74" s="21" t="s">
        <v>570</v>
      </c>
      <c r="C74" s="61">
        <v>15</v>
      </c>
      <c r="D74" s="98"/>
      <c r="E74" s="74"/>
      <c r="F74" s="65">
        <f>C74*13</f>
        <v>195</v>
      </c>
      <c r="G74" s="44"/>
      <c r="H74" s="11">
        <v>356</v>
      </c>
      <c r="I74" s="52">
        <f t="shared" si="18"/>
        <v>829.92849846782428</v>
      </c>
      <c r="J74" s="30">
        <v>43</v>
      </c>
      <c r="K74" s="34">
        <f t="shared" ref="K74:K75" si="21">L74/C74</f>
        <v>5.666666666666667</v>
      </c>
      <c r="L74" s="123">
        <v>85</v>
      </c>
      <c r="M74" s="20"/>
      <c r="N74" s="20"/>
      <c r="O74" s="42"/>
      <c r="P74" s="20"/>
      <c r="Q74" s="42"/>
      <c r="R74" s="23"/>
      <c r="S74" s="44"/>
      <c r="T74" s="53"/>
      <c r="U74" s="39"/>
      <c r="V74" s="15"/>
      <c r="W74" s="45"/>
      <c r="X74" s="14"/>
      <c r="Y74" s="94"/>
      <c r="Z74" s="47"/>
      <c r="AA74" s="95"/>
    </row>
    <row r="75" spans="1:28">
      <c r="A75" s="72" t="s">
        <v>356</v>
      </c>
      <c r="B75" s="21" t="s">
        <v>632</v>
      </c>
      <c r="C75" s="61">
        <v>66.8</v>
      </c>
      <c r="D75" s="98"/>
      <c r="E75" s="74"/>
      <c r="F75" s="65">
        <f>C75*30</f>
        <v>2004</v>
      </c>
      <c r="G75" s="44"/>
      <c r="H75" s="11">
        <v>356</v>
      </c>
      <c r="I75" s="52">
        <f t="shared" si="18"/>
        <v>8529.1113381001032</v>
      </c>
      <c r="J75" s="30">
        <v>76</v>
      </c>
      <c r="K75" s="34">
        <f t="shared" si="21"/>
        <v>0.89820359281437134</v>
      </c>
      <c r="L75" s="19">
        <v>60</v>
      </c>
      <c r="M75" s="20"/>
      <c r="N75" s="20"/>
      <c r="O75" s="42"/>
      <c r="P75" s="20"/>
      <c r="Q75" s="42"/>
      <c r="R75" s="23"/>
      <c r="S75" s="44"/>
      <c r="T75" s="53"/>
      <c r="U75" s="39"/>
      <c r="V75" s="15"/>
      <c r="W75" s="45"/>
      <c r="X75" s="14"/>
      <c r="Y75" s="94"/>
      <c r="Z75" s="47"/>
      <c r="AA75" s="95"/>
    </row>
  </sheetData>
  <phoneticPr fontId="8" type="noConversion"/>
  <conditionalFormatting sqref="D2:D34">
    <cfRule type="duplicateValues" dxfId="81" priority="405"/>
  </conditionalFormatting>
  <conditionalFormatting sqref="D2:D34">
    <cfRule type="duplicateValues" dxfId="80" priority="407"/>
    <cfRule type="duplicateValues" dxfId="79" priority="408"/>
  </conditionalFormatting>
  <conditionalFormatting sqref="A35:A43">
    <cfRule type="duplicateValues" dxfId="78" priority="412"/>
  </conditionalFormatting>
  <conditionalFormatting sqref="A36:A43">
    <cfRule type="duplicateValues" dxfId="77" priority="413"/>
  </conditionalFormatting>
  <conditionalFormatting sqref="A52:A59">
    <cfRule type="duplicateValues" dxfId="76" priority="8"/>
  </conditionalFormatting>
  <conditionalFormatting sqref="A52:A59">
    <cfRule type="duplicateValues" dxfId="75" priority="9"/>
  </conditionalFormatting>
  <conditionalFormatting sqref="A44:A51">
    <cfRule type="duplicateValues" dxfId="74" priority="414"/>
  </conditionalFormatting>
  <conditionalFormatting sqref="A60:A66">
    <cfRule type="duplicateValues" dxfId="73" priority="415"/>
  </conditionalFormatting>
  <conditionalFormatting sqref="A36:A66">
    <cfRule type="duplicateValues" dxfId="72" priority="418"/>
  </conditionalFormatting>
  <conditionalFormatting sqref="A53:A66">
    <cfRule type="duplicateValues" dxfId="71" priority="3"/>
  </conditionalFormatting>
  <conditionalFormatting sqref="A68:A75">
    <cfRule type="duplicateValues" dxfId="70" priority="1"/>
  </conditionalFormatting>
  <conditionalFormatting sqref="A68:A75">
    <cfRule type="duplicateValues" dxfId="69" priority="2"/>
  </conditionalFormatting>
  <pageMargins left="0" right="0" top="1" bottom="1" header="0.5" footer="0.5"/>
  <pageSetup scale="33" orientation="landscape" horizontalDpi="4294967292" verticalDpi="4294967292"/>
  <ignoredErrors>
    <ignoredError sqref="F44 K36 K44 F40:F41 F46 E39 F56 E58:F58 K60 F48 F50 F72 F74" formula="1"/>
    <ignoredError sqref="T54 T38" twoDigitTextYear="1"/>
    <ignoredError sqref="Z52 Z60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CFFCC"/>
  </sheetPr>
  <dimension ref="A1:R289"/>
  <sheetViews>
    <sheetView zoomScale="125" zoomScaleNormal="125" zoomScalePageLayoutView="125" workbookViewId="0">
      <selection activeCell="A4" sqref="A4"/>
    </sheetView>
  </sheetViews>
  <sheetFormatPr baseColWidth="10" defaultRowHeight="15" x14ac:dyDescent="0"/>
  <cols>
    <col min="1" max="1" width="33.6640625" style="54" bestFit="1" customWidth="1"/>
    <col min="2" max="2" width="10.83203125" style="54"/>
    <col min="3" max="3" width="15.1640625" style="54" customWidth="1"/>
    <col min="4" max="4" width="16.5" style="54" customWidth="1"/>
    <col min="5" max="5" width="17.33203125" style="83" customWidth="1"/>
    <col min="6" max="7" width="10.83203125" style="54"/>
    <col min="8" max="8" width="23.33203125" style="54" bestFit="1" customWidth="1"/>
    <col min="9" max="9" width="24.33203125" style="54" bestFit="1" customWidth="1"/>
    <col min="10" max="10" width="52.33203125" style="54" bestFit="1" customWidth="1"/>
    <col min="11" max="11" width="17.1640625" style="54" customWidth="1"/>
    <col min="12" max="12" width="17.5" style="83" customWidth="1"/>
    <col min="13" max="13" width="15.6640625" style="54" bestFit="1" customWidth="1"/>
    <col min="14" max="14" width="6.83203125" style="85" customWidth="1"/>
    <col min="15" max="15" width="5.33203125" style="54" customWidth="1"/>
    <col min="16" max="17" width="19.33203125" style="54" bestFit="1" customWidth="1"/>
    <col min="18" max="18" width="18.1640625" style="54" bestFit="1" customWidth="1"/>
    <col min="19" max="16384" width="10.83203125" style="54"/>
  </cols>
  <sheetData>
    <row r="1" spans="1:18" s="28" customFormat="1" ht="19" customHeight="1" thickBot="1">
      <c r="A1" s="25" t="s">
        <v>118</v>
      </c>
      <c r="B1" s="25" t="s">
        <v>117</v>
      </c>
      <c r="C1" s="56" t="s">
        <v>141</v>
      </c>
      <c r="D1" s="57" t="s">
        <v>116</v>
      </c>
      <c r="E1" s="25" t="s">
        <v>115</v>
      </c>
      <c r="F1" s="25" t="s">
        <v>114</v>
      </c>
      <c r="G1" s="25" t="s">
        <v>133</v>
      </c>
      <c r="H1" s="26" t="s">
        <v>113</v>
      </c>
      <c r="I1" s="27" t="s">
        <v>112</v>
      </c>
      <c r="J1" s="27" t="s">
        <v>134</v>
      </c>
      <c r="K1" s="57" t="s">
        <v>111</v>
      </c>
      <c r="L1" s="25" t="s">
        <v>110</v>
      </c>
      <c r="M1" s="25" t="s">
        <v>109</v>
      </c>
      <c r="N1" s="31" t="s">
        <v>108</v>
      </c>
      <c r="O1" s="67" t="s">
        <v>107</v>
      </c>
      <c r="P1" s="25" t="s">
        <v>106</v>
      </c>
      <c r="Q1" s="25" t="s">
        <v>105</v>
      </c>
      <c r="R1" s="25" t="s">
        <v>104</v>
      </c>
    </row>
    <row r="2" spans="1:18">
      <c r="A2" s="58" t="s">
        <v>566</v>
      </c>
      <c r="B2" s="43" t="s">
        <v>103</v>
      </c>
      <c r="C2" s="59" t="s">
        <v>635</v>
      </c>
      <c r="D2" s="59" t="s">
        <v>150</v>
      </c>
      <c r="E2" s="88" t="s">
        <v>151</v>
      </c>
      <c r="F2" s="89" t="s">
        <v>342</v>
      </c>
      <c r="G2" s="89" t="s">
        <v>343</v>
      </c>
      <c r="H2" s="76" t="s">
        <v>344</v>
      </c>
      <c r="I2" s="90" t="str">
        <f>(D2&amp;"_"&amp;C2)</f>
        <v>Golay0421_MS0679</v>
      </c>
      <c r="J2" s="90" t="str">
        <f>CONCATENATE(F2,E2,G2,H2)</f>
        <v>gtcCTTCGACTTTCCtgGTGYCAGCMGCCGCGGTA</v>
      </c>
      <c r="K2" s="59" t="s">
        <v>356</v>
      </c>
      <c r="L2" s="88" t="s">
        <v>364</v>
      </c>
      <c r="M2" s="59" t="s">
        <v>345</v>
      </c>
      <c r="N2" s="89">
        <v>5</v>
      </c>
      <c r="O2" s="59" t="s">
        <v>564</v>
      </c>
      <c r="P2" s="59">
        <v>35</v>
      </c>
      <c r="Q2" s="59"/>
      <c r="R2" s="59"/>
    </row>
    <row r="3" spans="1:18">
      <c r="A3" s="121" t="s">
        <v>1934</v>
      </c>
      <c r="B3" s="28" t="s">
        <v>102</v>
      </c>
      <c r="C3" s="54" t="s">
        <v>636</v>
      </c>
      <c r="D3" s="54" t="s">
        <v>152</v>
      </c>
      <c r="E3" s="60" t="s">
        <v>153</v>
      </c>
      <c r="F3" s="85" t="s">
        <v>342</v>
      </c>
      <c r="G3" s="85" t="s">
        <v>343</v>
      </c>
      <c r="H3" s="86" t="s">
        <v>344</v>
      </c>
      <c r="I3" s="87" t="str">
        <f t="shared" ref="I3:I66" si="0">(D3&amp;"_"&amp;C3)</f>
        <v>Golay0422_MS0685</v>
      </c>
      <c r="J3" s="87" t="str">
        <f t="shared" ref="J3:J66" si="1">CONCATENATE(F3,E3,G3,H3)</f>
        <v>gtcGTCATAAGAACCtgGTGYCAGCMGCCGCGGTA</v>
      </c>
      <c r="K3" s="54" t="s">
        <v>356</v>
      </c>
      <c r="L3" s="60" t="s">
        <v>364</v>
      </c>
      <c r="M3" s="54" t="s">
        <v>345</v>
      </c>
      <c r="N3" s="85">
        <v>5</v>
      </c>
      <c r="O3" s="54" t="s">
        <v>564</v>
      </c>
      <c r="P3" s="54">
        <v>35</v>
      </c>
    </row>
    <row r="4" spans="1:18">
      <c r="B4" s="28" t="s">
        <v>101</v>
      </c>
      <c r="C4" s="54" t="s">
        <v>637</v>
      </c>
      <c r="D4" s="54" t="s">
        <v>154</v>
      </c>
      <c r="E4" s="60" t="s">
        <v>155</v>
      </c>
      <c r="F4" s="85" t="s">
        <v>342</v>
      </c>
      <c r="G4" s="85" t="s">
        <v>343</v>
      </c>
      <c r="H4" s="86" t="s">
        <v>344</v>
      </c>
      <c r="I4" s="87" t="str">
        <f t="shared" si="0"/>
        <v>Golay0423_MS0859</v>
      </c>
      <c r="J4" s="87" t="str">
        <f t="shared" si="1"/>
        <v>gtcGTCCGCAAGTTAtgGTGYCAGCMGCCGCGGTA</v>
      </c>
      <c r="K4" s="54" t="s">
        <v>356</v>
      </c>
      <c r="L4" s="60" t="s">
        <v>364</v>
      </c>
      <c r="M4" s="54" t="s">
        <v>345</v>
      </c>
      <c r="N4" s="85">
        <v>5</v>
      </c>
      <c r="O4" s="54" t="s">
        <v>564</v>
      </c>
      <c r="P4" s="54">
        <v>35</v>
      </c>
    </row>
    <row r="5" spans="1:18">
      <c r="B5" s="28" t="s">
        <v>100</v>
      </c>
      <c r="C5" s="54" t="s">
        <v>638</v>
      </c>
      <c r="D5" s="54" t="s">
        <v>156</v>
      </c>
      <c r="E5" s="60" t="s">
        <v>157</v>
      </c>
      <c r="F5" s="85" t="s">
        <v>342</v>
      </c>
      <c r="G5" s="85" t="s">
        <v>343</v>
      </c>
      <c r="H5" s="86" t="s">
        <v>344</v>
      </c>
      <c r="I5" s="87" t="str">
        <f t="shared" si="0"/>
        <v>Golay0424_MS0862</v>
      </c>
      <c r="J5" s="87" t="str">
        <f t="shared" si="1"/>
        <v>gtcCGTAGAGCTCTCtgGTGYCAGCMGCCGCGGTA</v>
      </c>
      <c r="K5" s="54" t="s">
        <v>356</v>
      </c>
      <c r="L5" s="60" t="s">
        <v>364</v>
      </c>
      <c r="M5" s="54" t="s">
        <v>345</v>
      </c>
      <c r="N5" s="85">
        <v>5</v>
      </c>
      <c r="O5" s="54" t="s">
        <v>564</v>
      </c>
      <c r="P5" s="54">
        <v>35</v>
      </c>
    </row>
    <row r="6" spans="1:18">
      <c r="A6" s="93"/>
      <c r="B6" s="28" t="s">
        <v>99</v>
      </c>
      <c r="C6" s="54" t="s">
        <v>639</v>
      </c>
      <c r="D6" s="54" t="s">
        <v>158</v>
      </c>
      <c r="E6" s="60" t="s">
        <v>159</v>
      </c>
      <c r="F6" s="85" t="s">
        <v>342</v>
      </c>
      <c r="G6" s="85" t="s">
        <v>343</v>
      </c>
      <c r="H6" s="86" t="s">
        <v>344</v>
      </c>
      <c r="I6" s="87" t="str">
        <f t="shared" si="0"/>
        <v>Golay0425_MS2894</v>
      </c>
      <c r="J6" s="87" t="str">
        <f t="shared" si="1"/>
        <v>gtcCCTCTGAGAGCTtgGTGYCAGCMGCCGCGGTA</v>
      </c>
      <c r="K6" s="54" t="s">
        <v>356</v>
      </c>
      <c r="L6" s="60" t="s">
        <v>364</v>
      </c>
      <c r="M6" s="54" t="s">
        <v>345</v>
      </c>
      <c r="N6" s="85">
        <v>5</v>
      </c>
      <c r="O6" s="54" t="s">
        <v>564</v>
      </c>
      <c r="P6" s="54">
        <v>35</v>
      </c>
    </row>
    <row r="7" spans="1:18">
      <c r="B7" s="28" t="s">
        <v>98</v>
      </c>
      <c r="C7" s="54" t="s">
        <v>640</v>
      </c>
      <c r="D7" s="54" t="s">
        <v>160</v>
      </c>
      <c r="E7" s="60" t="s">
        <v>161</v>
      </c>
      <c r="F7" s="85" t="s">
        <v>342</v>
      </c>
      <c r="G7" s="85" t="s">
        <v>343</v>
      </c>
      <c r="H7" s="86" t="s">
        <v>344</v>
      </c>
      <c r="I7" s="87" t="str">
        <f t="shared" si="0"/>
        <v>Golay0426_MS2897</v>
      </c>
      <c r="J7" s="87" t="str">
        <f t="shared" si="1"/>
        <v>gtcCCTCGATGCAGTtgGTGYCAGCMGCCGCGGTA</v>
      </c>
      <c r="K7" s="54" t="s">
        <v>356</v>
      </c>
      <c r="L7" s="60" t="s">
        <v>364</v>
      </c>
      <c r="M7" s="54" t="s">
        <v>345</v>
      </c>
      <c r="N7" s="85">
        <v>5</v>
      </c>
      <c r="O7" s="54" t="s">
        <v>564</v>
      </c>
      <c r="P7" s="54">
        <v>35</v>
      </c>
    </row>
    <row r="8" spans="1:18">
      <c r="B8" s="28" t="s">
        <v>97</v>
      </c>
      <c r="C8" s="84" t="s">
        <v>767</v>
      </c>
      <c r="D8" s="54" t="s">
        <v>162</v>
      </c>
      <c r="E8" s="60" t="s">
        <v>163</v>
      </c>
      <c r="F8" s="85" t="s">
        <v>342</v>
      </c>
      <c r="G8" s="85" t="s">
        <v>343</v>
      </c>
      <c r="H8" s="86" t="s">
        <v>344</v>
      </c>
      <c r="I8" s="87" t="str">
        <f t="shared" si="0"/>
        <v>Golay0427_NC14</v>
      </c>
      <c r="J8" s="87" t="str">
        <f t="shared" si="1"/>
        <v>gtcGCGGACTATTCAtgGTGYCAGCMGCCGCGGTA</v>
      </c>
      <c r="K8" s="54" t="s">
        <v>356</v>
      </c>
      <c r="L8" s="60" t="s">
        <v>364</v>
      </c>
      <c r="M8" s="54" t="s">
        <v>345</v>
      </c>
      <c r="N8" s="85">
        <v>5</v>
      </c>
      <c r="O8" s="54" t="s">
        <v>565</v>
      </c>
      <c r="P8" s="54">
        <v>35</v>
      </c>
    </row>
    <row r="9" spans="1:18">
      <c r="B9" s="28" t="s">
        <v>96</v>
      </c>
      <c r="C9" s="54" t="s">
        <v>642</v>
      </c>
      <c r="D9" s="54" t="s">
        <v>164</v>
      </c>
      <c r="E9" s="60" t="s">
        <v>165</v>
      </c>
      <c r="F9" s="85" t="s">
        <v>342</v>
      </c>
      <c r="G9" s="85" t="s">
        <v>343</v>
      </c>
      <c r="H9" s="86" t="s">
        <v>344</v>
      </c>
      <c r="I9" s="87" t="str">
        <f t="shared" si="0"/>
        <v>Golay0428_MS3359</v>
      </c>
      <c r="J9" s="87" t="str">
        <f t="shared" si="1"/>
        <v>gtcCGTGCACAATTGtgGTGYCAGCMGCCGCGGTA</v>
      </c>
      <c r="K9" s="54" t="s">
        <v>356</v>
      </c>
      <c r="L9" s="60" t="s">
        <v>364</v>
      </c>
      <c r="M9" s="54" t="s">
        <v>345</v>
      </c>
      <c r="N9" s="85">
        <v>5</v>
      </c>
      <c r="O9" s="54" t="s">
        <v>564</v>
      </c>
      <c r="P9" s="54">
        <v>35</v>
      </c>
    </row>
    <row r="10" spans="1:18">
      <c r="B10" s="28" t="s">
        <v>95</v>
      </c>
      <c r="C10" s="54" t="s">
        <v>643</v>
      </c>
      <c r="D10" s="54" t="s">
        <v>166</v>
      </c>
      <c r="E10" s="60" t="s">
        <v>167</v>
      </c>
      <c r="F10" s="85" t="s">
        <v>342</v>
      </c>
      <c r="G10" s="85" t="s">
        <v>343</v>
      </c>
      <c r="H10" s="86" t="s">
        <v>344</v>
      </c>
      <c r="I10" s="87" t="str">
        <f t="shared" si="0"/>
        <v>Golay0429_MS3362</v>
      </c>
      <c r="J10" s="87" t="str">
        <f t="shared" si="1"/>
        <v>gtcCGGCCTAAGTTCtgGTGYCAGCMGCCGCGGTA</v>
      </c>
      <c r="K10" s="54" t="s">
        <v>356</v>
      </c>
      <c r="L10" s="60" t="s">
        <v>364</v>
      </c>
      <c r="M10" s="54" t="s">
        <v>345</v>
      </c>
      <c r="N10" s="85">
        <v>5</v>
      </c>
      <c r="O10" s="54" t="s">
        <v>564</v>
      </c>
      <c r="P10" s="54">
        <v>35</v>
      </c>
    </row>
    <row r="11" spans="1:18">
      <c r="B11" s="28" t="s">
        <v>94</v>
      </c>
      <c r="C11" s="54" t="s">
        <v>644</v>
      </c>
      <c r="D11" s="54" t="s">
        <v>168</v>
      </c>
      <c r="E11" s="60" t="s">
        <v>169</v>
      </c>
      <c r="F11" s="85" t="s">
        <v>342</v>
      </c>
      <c r="G11" s="85" t="s">
        <v>343</v>
      </c>
      <c r="H11" s="86" t="s">
        <v>344</v>
      </c>
      <c r="I11" s="87" t="str">
        <f t="shared" si="0"/>
        <v>Golay0430_MS5541</v>
      </c>
      <c r="J11" s="87" t="str">
        <f t="shared" si="1"/>
        <v>gtcAGCGCTCACATCtgGTGYCAGCMGCCGCGGTA</v>
      </c>
      <c r="K11" s="54" t="s">
        <v>356</v>
      </c>
      <c r="L11" s="60" t="s">
        <v>364</v>
      </c>
      <c r="M11" s="54" t="s">
        <v>345</v>
      </c>
      <c r="N11" s="85">
        <v>5</v>
      </c>
      <c r="O11" s="54" t="s">
        <v>564</v>
      </c>
      <c r="P11" s="54">
        <v>35</v>
      </c>
    </row>
    <row r="12" spans="1:18">
      <c r="B12" s="28" t="s">
        <v>93</v>
      </c>
      <c r="C12" s="54" t="s">
        <v>645</v>
      </c>
      <c r="D12" s="54" t="s">
        <v>170</v>
      </c>
      <c r="E12" s="60" t="s">
        <v>171</v>
      </c>
      <c r="F12" s="85" t="s">
        <v>342</v>
      </c>
      <c r="G12" s="85" t="s">
        <v>343</v>
      </c>
      <c r="H12" s="86" t="s">
        <v>344</v>
      </c>
      <c r="I12" s="87" t="str">
        <f t="shared" si="0"/>
        <v>Golay0431_MS5544</v>
      </c>
      <c r="J12" s="87" t="str">
        <f t="shared" si="1"/>
        <v>gtcTGGTTATGGCACtgGTGYCAGCMGCCGCGGTA</v>
      </c>
      <c r="K12" s="54" t="s">
        <v>356</v>
      </c>
      <c r="L12" s="60" t="s">
        <v>364</v>
      </c>
      <c r="M12" s="54" t="s">
        <v>345</v>
      </c>
      <c r="N12" s="85">
        <v>5</v>
      </c>
      <c r="O12" s="54" t="s">
        <v>564</v>
      </c>
      <c r="P12" s="54">
        <v>35</v>
      </c>
    </row>
    <row r="13" spans="1:18">
      <c r="B13" s="28" t="s">
        <v>92</v>
      </c>
      <c r="C13" s="54" t="s">
        <v>646</v>
      </c>
      <c r="D13" s="54" t="s">
        <v>172</v>
      </c>
      <c r="E13" s="60" t="s">
        <v>173</v>
      </c>
      <c r="F13" s="85" t="s">
        <v>342</v>
      </c>
      <c r="G13" s="85" t="s">
        <v>343</v>
      </c>
      <c r="H13" s="86" t="s">
        <v>344</v>
      </c>
      <c r="I13" s="87" t="str">
        <f t="shared" si="0"/>
        <v>Golay0432_MS5559</v>
      </c>
      <c r="J13" s="87" t="str">
        <f t="shared" si="1"/>
        <v>gtcCGAGGTTCTGATtgGTGYCAGCMGCCGCGGTA</v>
      </c>
      <c r="K13" s="54" t="s">
        <v>356</v>
      </c>
      <c r="L13" s="60" t="s">
        <v>364</v>
      </c>
      <c r="M13" s="54" t="s">
        <v>345</v>
      </c>
      <c r="N13" s="85">
        <v>5</v>
      </c>
      <c r="O13" s="54" t="s">
        <v>564</v>
      </c>
      <c r="P13" s="54">
        <v>35</v>
      </c>
    </row>
    <row r="14" spans="1:18">
      <c r="B14" s="28" t="s">
        <v>91</v>
      </c>
      <c r="C14" s="54" t="s">
        <v>647</v>
      </c>
      <c r="D14" s="54" t="s">
        <v>174</v>
      </c>
      <c r="E14" s="60" t="s">
        <v>175</v>
      </c>
      <c r="F14" s="85" t="s">
        <v>342</v>
      </c>
      <c r="G14" s="85" t="s">
        <v>343</v>
      </c>
      <c r="H14" s="86" t="s">
        <v>344</v>
      </c>
      <c r="I14" s="87" t="str">
        <f t="shared" si="0"/>
        <v>Golay0433_MS5562</v>
      </c>
      <c r="J14" s="87" t="str">
        <f t="shared" si="1"/>
        <v>gtcAACTCCTGTGGAtgGTGYCAGCMGCCGCGGTA</v>
      </c>
      <c r="K14" s="54" t="s">
        <v>356</v>
      </c>
      <c r="L14" s="60" t="s">
        <v>364</v>
      </c>
      <c r="M14" s="54" t="s">
        <v>345</v>
      </c>
      <c r="N14" s="85">
        <v>5</v>
      </c>
      <c r="O14" s="54" t="s">
        <v>564</v>
      </c>
      <c r="P14" s="54">
        <v>35</v>
      </c>
    </row>
    <row r="15" spans="1:18">
      <c r="B15" s="28" t="s">
        <v>90</v>
      </c>
      <c r="C15" s="54" t="s">
        <v>648</v>
      </c>
      <c r="D15" s="54" t="s">
        <v>176</v>
      </c>
      <c r="E15" s="60" t="s">
        <v>177</v>
      </c>
      <c r="F15" s="85" t="s">
        <v>342</v>
      </c>
      <c r="G15" s="85" t="s">
        <v>343</v>
      </c>
      <c r="H15" s="86" t="s">
        <v>344</v>
      </c>
      <c r="I15" s="87" t="str">
        <f t="shared" si="0"/>
        <v>Golay0434_MS6056</v>
      </c>
      <c r="J15" s="87" t="str">
        <f t="shared" si="1"/>
        <v>gtcTAATGGTCGTAGtgGTGYCAGCMGCCGCGGTA</v>
      </c>
      <c r="K15" s="54" t="s">
        <v>356</v>
      </c>
      <c r="L15" s="60" t="s">
        <v>364</v>
      </c>
      <c r="M15" s="54" t="s">
        <v>345</v>
      </c>
      <c r="N15" s="85">
        <v>5</v>
      </c>
      <c r="O15" s="54" t="s">
        <v>564</v>
      </c>
      <c r="P15" s="54">
        <v>35</v>
      </c>
    </row>
    <row r="16" spans="1:18">
      <c r="B16" s="28" t="s">
        <v>89</v>
      </c>
      <c r="C16" s="54" t="s">
        <v>649</v>
      </c>
      <c r="D16" s="54" t="s">
        <v>178</v>
      </c>
      <c r="E16" s="60" t="s">
        <v>179</v>
      </c>
      <c r="F16" s="85" t="s">
        <v>342</v>
      </c>
      <c r="G16" s="85" t="s">
        <v>343</v>
      </c>
      <c r="H16" s="86" t="s">
        <v>344</v>
      </c>
      <c r="I16" s="87" t="str">
        <f t="shared" si="0"/>
        <v>Golay0435_MS6059</v>
      </c>
      <c r="J16" s="87" t="str">
        <f t="shared" si="1"/>
        <v>gtcTTGCACCGTCGAtgGTGYCAGCMGCCGCGGTA</v>
      </c>
      <c r="K16" s="54" t="s">
        <v>356</v>
      </c>
      <c r="L16" s="60" t="s">
        <v>364</v>
      </c>
      <c r="M16" s="54" t="s">
        <v>345</v>
      </c>
      <c r="N16" s="85">
        <v>5</v>
      </c>
      <c r="O16" s="54" t="s">
        <v>564</v>
      </c>
      <c r="P16" s="54">
        <v>35</v>
      </c>
    </row>
    <row r="17" spans="2:16">
      <c r="B17" s="28" t="s">
        <v>88</v>
      </c>
      <c r="C17" s="54" t="s">
        <v>650</v>
      </c>
      <c r="D17" s="54" t="s">
        <v>180</v>
      </c>
      <c r="E17" s="60" t="s">
        <v>181</v>
      </c>
      <c r="F17" s="85" t="s">
        <v>342</v>
      </c>
      <c r="G17" s="85" t="s">
        <v>343</v>
      </c>
      <c r="H17" s="86" t="s">
        <v>344</v>
      </c>
      <c r="I17" s="87" t="str">
        <f t="shared" si="0"/>
        <v>Golay0436_MS6923</v>
      </c>
      <c r="J17" s="87" t="str">
        <f t="shared" si="1"/>
        <v>gtcTGCTACAGACGTtgGTGYCAGCMGCCGCGGTA</v>
      </c>
      <c r="K17" s="54" t="s">
        <v>356</v>
      </c>
      <c r="L17" s="60" t="s">
        <v>364</v>
      </c>
      <c r="M17" s="54" t="s">
        <v>345</v>
      </c>
      <c r="N17" s="85">
        <v>5</v>
      </c>
      <c r="O17" s="54" t="s">
        <v>564</v>
      </c>
      <c r="P17" s="54">
        <v>35</v>
      </c>
    </row>
    <row r="18" spans="2:16">
      <c r="B18" s="28" t="s">
        <v>87</v>
      </c>
      <c r="C18" s="54" t="s">
        <v>651</v>
      </c>
      <c r="D18" s="54" t="s">
        <v>182</v>
      </c>
      <c r="E18" s="60" t="s">
        <v>183</v>
      </c>
      <c r="F18" s="85" t="s">
        <v>342</v>
      </c>
      <c r="G18" s="85" t="s">
        <v>343</v>
      </c>
      <c r="H18" s="86" t="s">
        <v>344</v>
      </c>
      <c r="I18" s="87" t="str">
        <f t="shared" si="0"/>
        <v>Golay0437_MS6926</v>
      </c>
      <c r="J18" s="87" t="str">
        <f t="shared" si="1"/>
        <v>gtcATGGCCTGACTAtgGTGYCAGCMGCCGCGGTA</v>
      </c>
      <c r="K18" s="54" t="s">
        <v>356</v>
      </c>
      <c r="L18" s="60" t="s">
        <v>364</v>
      </c>
      <c r="M18" s="54" t="s">
        <v>345</v>
      </c>
      <c r="N18" s="85">
        <v>5</v>
      </c>
      <c r="O18" s="54" t="s">
        <v>564</v>
      </c>
      <c r="P18" s="54">
        <v>35</v>
      </c>
    </row>
    <row r="19" spans="2:16">
      <c r="B19" s="28" t="s">
        <v>86</v>
      </c>
      <c r="C19" s="54" t="s">
        <v>652</v>
      </c>
      <c r="D19" s="54" t="s">
        <v>184</v>
      </c>
      <c r="E19" s="60" t="s">
        <v>185</v>
      </c>
      <c r="F19" s="85" t="s">
        <v>342</v>
      </c>
      <c r="G19" s="85" t="s">
        <v>343</v>
      </c>
      <c r="H19" s="86" t="s">
        <v>344</v>
      </c>
      <c r="I19" s="87" t="str">
        <f t="shared" si="0"/>
        <v>Golay0438_MS7019</v>
      </c>
      <c r="J19" s="87" t="str">
        <f t="shared" si="1"/>
        <v>gtcACGCACATACAAtgGTGYCAGCMGCCGCGGTA</v>
      </c>
      <c r="K19" s="54" t="s">
        <v>356</v>
      </c>
      <c r="L19" s="60" t="s">
        <v>364</v>
      </c>
      <c r="M19" s="54" t="s">
        <v>345</v>
      </c>
      <c r="N19" s="85">
        <v>5</v>
      </c>
      <c r="O19" s="54" t="s">
        <v>564</v>
      </c>
      <c r="P19" s="54">
        <v>35</v>
      </c>
    </row>
    <row r="20" spans="2:16">
      <c r="B20" s="28" t="s">
        <v>85</v>
      </c>
      <c r="C20" s="54" t="s">
        <v>653</v>
      </c>
      <c r="D20" s="54" t="s">
        <v>186</v>
      </c>
      <c r="E20" s="60" t="s">
        <v>187</v>
      </c>
      <c r="F20" s="85" t="s">
        <v>342</v>
      </c>
      <c r="G20" s="85" t="s">
        <v>343</v>
      </c>
      <c r="H20" s="86" t="s">
        <v>344</v>
      </c>
      <c r="I20" s="87" t="str">
        <f t="shared" si="0"/>
        <v>Golay0439_MS7022</v>
      </c>
      <c r="J20" s="87" t="str">
        <f t="shared" si="1"/>
        <v>gtcTGAGTGGTCTGTtgGTGYCAGCMGCCGCGGTA</v>
      </c>
      <c r="K20" s="54" t="s">
        <v>356</v>
      </c>
      <c r="L20" s="60" t="s">
        <v>364</v>
      </c>
      <c r="M20" s="54" t="s">
        <v>345</v>
      </c>
      <c r="N20" s="85">
        <v>5</v>
      </c>
      <c r="O20" s="54" t="s">
        <v>564</v>
      </c>
      <c r="P20" s="54">
        <v>35</v>
      </c>
    </row>
    <row r="21" spans="2:16">
      <c r="B21" s="28" t="s">
        <v>84</v>
      </c>
      <c r="C21" s="54" t="s">
        <v>654</v>
      </c>
      <c r="D21" s="54" t="s">
        <v>188</v>
      </c>
      <c r="E21" s="60" t="s">
        <v>189</v>
      </c>
      <c r="F21" s="85" t="s">
        <v>342</v>
      </c>
      <c r="G21" s="85" t="s">
        <v>343</v>
      </c>
      <c r="H21" s="86" t="s">
        <v>344</v>
      </c>
      <c r="I21" s="87" t="str">
        <f t="shared" si="0"/>
        <v>Golay0440_MS7193</v>
      </c>
      <c r="J21" s="87" t="str">
        <f t="shared" si="1"/>
        <v>gtcGATAGCACTCGTtgGTGYCAGCMGCCGCGGTA</v>
      </c>
      <c r="K21" s="54" t="s">
        <v>356</v>
      </c>
      <c r="L21" s="60" t="s">
        <v>364</v>
      </c>
      <c r="M21" s="54" t="s">
        <v>345</v>
      </c>
      <c r="N21" s="85">
        <v>5</v>
      </c>
      <c r="O21" s="54" t="s">
        <v>564</v>
      </c>
      <c r="P21" s="54">
        <v>35</v>
      </c>
    </row>
    <row r="22" spans="2:16">
      <c r="B22" s="28" t="s">
        <v>83</v>
      </c>
      <c r="C22" s="54" t="s">
        <v>655</v>
      </c>
      <c r="D22" s="54" t="s">
        <v>190</v>
      </c>
      <c r="E22" s="60" t="s">
        <v>191</v>
      </c>
      <c r="F22" s="85" t="s">
        <v>342</v>
      </c>
      <c r="G22" s="85" t="s">
        <v>343</v>
      </c>
      <c r="H22" s="86" t="s">
        <v>344</v>
      </c>
      <c r="I22" s="87" t="str">
        <f t="shared" si="0"/>
        <v>Golay0441_MS7196</v>
      </c>
      <c r="J22" s="87" t="str">
        <f t="shared" si="1"/>
        <v>gtcTAGCGCGAACTTtgGTGYCAGCMGCCGCGGTA</v>
      </c>
      <c r="K22" s="54" t="s">
        <v>356</v>
      </c>
      <c r="L22" s="60" t="s">
        <v>364</v>
      </c>
      <c r="M22" s="54" t="s">
        <v>345</v>
      </c>
      <c r="N22" s="85">
        <v>5</v>
      </c>
      <c r="O22" s="54" t="s">
        <v>564</v>
      </c>
      <c r="P22" s="54">
        <v>35</v>
      </c>
    </row>
    <row r="23" spans="2:16">
      <c r="B23" s="28" t="s">
        <v>82</v>
      </c>
      <c r="C23" s="54" t="s">
        <v>656</v>
      </c>
      <c r="D23" s="54" t="s">
        <v>192</v>
      </c>
      <c r="E23" s="60" t="s">
        <v>193</v>
      </c>
      <c r="F23" s="85" t="s">
        <v>342</v>
      </c>
      <c r="G23" s="85" t="s">
        <v>343</v>
      </c>
      <c r="H23" s="86" t="s">
        <v>344</v>
      </c>
      <c r="I23" s="87" t="str">
        <f t="shared" si="0"/>
        <v>Golay0442_MS7439</v>
      </c>
      <c r="J23" s="87" t="str">
        <f t="shared" si="1"/>
        <v>gtcCATACACGCACCtgGTGYCAGCMGCCGCGGTA</v>
      </c>
      <c r="K23" s="54" t="s">
        <v>356</v>
      </c>
      <c r="L23" s="60" t="s">
        <v>364</v>
      </c>
      <c r="M23" s="54" t="s">
        <v>345</v>
      </c>
      <c r="N23" s="85">
        <v>5</v>
      </c>
      <c r="O23" s="54" t="s">
        <v>564</v>
      </c>
      <c r="P23" s="54">
        <v>35</v>
      </c>
    </row>
    <row r="24" spans="2:16">
      <c r="B24" s="28" t="s">
        <v>81</v>
      </c>
      <c r="C24" s="54" t="s">
        <v>657</v>
      </c>
      <c r="D24" s="54" t="s">
        <v>194</v>
      </c>
      <c r="E24" s="60" t="s">
        <v>195</v>
      </c>
      <c r="F24" s="85" t="s">
        <v>342</v>
      </c>
      <c r="G24" s="85" t="s">
        <v>343</v>
      </c>
      <c r="H24" s="86" t="s">
        <v>344</v>
      </c>
      <c r="I24" s="87" t="str">
        <f t="shared" si="0"/>
        <v>Golay0443_MS7442</v>
      </c>
      <c r="J24" s="87" t="str">
        <f t="shared" si="1"/>
        <v>gtcACCTCAGTCAAGtgGTGYCAGCMGCCGCGGTA</v>
      </c>
      <c r="K24" s="54" t="s">
        <v>356</v>
      </c>
      <c r="L24" s="60" t="s">
        <v>364</v>
      </c>
      <c r="M24" s="54" t="s">
        <v>345</v>
      </c>
      <c r="N24" s="85">
        <v>5</v>
      </c>
      <c r="O24" s="54" t="s">
        <v>564</v>
      </c>
      <c r="P24" s="54">
        <v>35</v>
      </c>
    </row>
    <row r="25" spans="2:16">
      <c r="B25" s="28" t="s">
        <v>80</v>
      </c>
      <c r="C25" s="54" t="s">
        <v>658</v>
      </c>
      <c r="D25" s="54" t="s">
        <v>196</v>
      </c>
      <c r="E25" s="60" t="s">
        <v>197</v>
      </c>
      <c r="F25" s="85" t="s">
        <v>342</v>
      </c>
      <c r="G25" s="85" t="s">
        <v>343</v>
      </c>
      <c r="H25" s="86" t="s">
        <v>344</v>
      </c>
      <c r="I25" s="87" t="str">
        <f t="shared" si="0"/>
        <v>Golay0444_MS7610</v>
      </c>
      <c r="J25" s="87" t="str">
        <f t="shared" si="1"/>
        <v>gtcTCGACCAAACACtgGTGYCAGCMGCCGCGGTA</v>
      </c>
      <c r="K25" s="54" t="s">
        <v>356</v>
      </c>
      <c r="L25" s="60" t="s">
        <v>364</v>
      </c>
      <c r="M25" s="54" t="s">
        <v>345</v>
      </c>
      <c r="N25" s="85">
        <v>5</v>
      </c>
      <c r="O25" s="54" t="s">
        <v>564</v>
      </c>
      <c r="P25" s="54">
        <v>35</v>
      </c>
    </row>
    <row r="26" spans="2:16">
      <c r="B26" s="28" t="s">
        <v>79</v>
      </c>
      <c r="C26" s="54" t="s">
        <v>659</v>
      </c>
      <c r="D26" s="54" t="s">
        <v>198</v>
      </c>
      <c r="E26" s="60" t="s">
        <v>199</v>
      </c>
      <c r="F26" s="85" t="s">
        <v>342</v>
      </c>
      <c r="G26" s="85" t="s">
        <v>343</v>
      </c>
      <c r="H26" s="86" t="s">
        <v>344</v>
      </c>
      <c r="I26" s="87" t="str">
        <f t="shared" si="0"/>
        <v>Golay0445_MS7613</v>
      </c>
      <c r="J26" s="87" t="str">
        <f t="shared" si="1"/>
        <v>gtcCCACCCAGTAACtgGTGYCAGCMGCCGCGGTA</v>
      </c>
      <c r="K26" s="54" t="s">
        <v>356</v>
      </c>
      <c r="L26" s="60" t="s">
        <v>364</v>
      </c>
      <c r="M26" s="54" t="s">
        <v>345</v>
      </c>
      <c r="N26" s="85">
        <v>5</v>
      </c>
      <c r="O26" s="54" t="s">
        <v>564</v>
      </c>
      <c r="P26" s="54">
        <v>35</v>
      </c>
    </row>
    <row r="27" spans="2:16">
      <c r="B27" s="29" t="s">
        <v>78</v>
      </c>
      <c r="C27" s="54" t="s">
        <v>660</v>
      </c>
      <c r="D27" s="54" t="s">
        <v>200</v>
      </c>
      <c r="E27" s="60" t="s">
        <v>201</v>
      </c>
      <c r="F27" s="85" t="s">
        <v>342</v>
      </c>
      <c r="G27" s="85" t="s">
        <v>343</v>
      </c>
      <c r="H27" s="86" t="s">
        <v>344</v>
      </c>
      <c r="I27" s="87" t="str">
        <f t="shared" si="0"/>
        <v>Golay0446_MS8267</v>
      </c>
      <c r="J27" s="87" t="str">
        <f t="shared" si="1"/>
        <v>gtcATATCGCGATGAtgGTGYCAGCMGCCGCGGTA</v>
      </c>
      <c r="K27" s="54" t="s">
        <v>356</v>
      </c>
      <c r="L27" s="60" t="s">
        <v>364</v>
      </c>
      <c r="M27" s="54" t="s">
        <v>345</v>
      </c>
      <c r="N27" s="85">
        <v>5</v>
      </c>
      <c r="O27" s="54" t="s">
        <v>564</v>
      </c>
      <c r="P27" s="54">
        <v>35</v>
      </c>
    </row>
    <row r="28" spans="2:16">
      <c r="B28" s="54" t="s">
        <v>77</v>
      </c>
      <c r="C28" s="54" t="s">
        <v>661</v>
      </c>
      <c r="D28" s="54" t="s">
        <v>202</v>
      </c>
      <c r="E28" s="60" t="s">
        <v>203</v>
      </c>
      <c r="F28" s="85" t="s">
        <v>342</v>
      </c>
      <c r="G28" s="85" t="s">
        <v>343</v>
      </c>
      <c r="H28" s="86" t="s">
        <v>344</v>
      </c>
      <c r="I28" s="87" t="str">
        <f t="shared" si="0"/>
        <v>Golay0447_MS8270</v>
      </c>
      <c r="J28" s="87" t="str">
        <f t="shared" si="1"/>
        <v>gtcCGCCGGTAATCTtgGTGYCAGCMGCCGCGGTA</v>
      </c>
      <c r="K28" s="54" t="s">
        <v>356</v>
      </c>
      <c r="L28" s="60" t="s">
        <v>364</v>
      </c>
      <c r="M28" s="54" t="s">
        <v>345</v>
      </c>
      <c r="N28" s="85">
        <v>5</v>
      </c>
      <c r="O28" s="54" t="s">
        <v>564</v>
      </c>
      <c r="P28" s="54">
        <v>35</v>
      </c>
    </row>
    <row r="29" spans="2:16">
      <c r="B29" s="54" t="s">
        <v>76</v>
      </c>
      <c r="C29" s="54" t="s">
        <v>662</v>
      </c>
      <c r="D29" s="54" t="s">
        <v>204</v>
      </c>
      <c r="E29" s="60" t="s">
        <v>205</v>
      </c>
      <c r="F29" s="85" t="s">
        <v>342</v>
      </c>
      <c r="G29" s="85" t="s">
        <v>343</v>
      </c>
      <c r="H29" s="86" t="s">
        <v>344</v>
      </c>
      <c r="I29" s="87" t="str">
        <f t="shared" si="0"/>
        <v>Golay0448_MS8537</v>
      </c>
      <c r="J29" s="87" t="str">
        <f t="shared" si="1"/>
        <v>gtcCCGATGCCTTGAtgGTGYCAGCMGCCGCGGTA</v>
      </c>
      <c r="K29" s="54" t="s">
        <v>356</v>
      </c>
      <c r="L29" s="60" t="s">
        <v>364</v>
      </c>
      <c r="M29" s="54" t="s">
        <v>345</v>
      </c>
      <c r="N29" s="85">
        <v>5</v>
      </c>
      <c r="O29" s="54" t="s">
        <v>564</v>
      </c>
      <c r="P29" s="54">
        <v>35</v>
      </c>
    </row>
    <row r="30" spans="2:16">
      <c r="B30" s="54" t="s">
        <v>75</v>
      </c>
      <c r="C30" s="54" t="s">
        <v>663</v>
      </c>
      <c r="D30" s="54" t="s">
        <v>206</v>
      </c>
      <c r="E30" s="60" t="s">
        <v>207</v>
      </c>
      <c r="F30" s="85" t="s">
        <v>342</v>
      </c>
      <c r="G30" s="85" t="s">
        <v>343</v>
      </c>
      <c r="H30" s="86" t="s">
        <v>344</v>
      </c>
      <c r="I30" s="87" t="str">
        <f t="shared" si="0"/>
        <v>Golay0449_MS8540</v>
      </c>
      <c r="J30" s="87" t="str">
        <f t="shared" si="1"/>
        <v>gtcAGCAGGCACGAAtgGTGYCAGCMGCCGCGGTA</v>
      </c>
      <c r="K30" s="54" t="s">
        <v>356</v>
      </c>
      <c r="L30" s="60" t="s">
        <v>364</v>
      </c>
      <c r="M30" s="54" t="s">
        <v>345</v>
      </c>
      <c r="N30" s="85">
        <v>5</v>
      </c>
      <c r="O30" s="54" t="s">
        <v>564</v>
      </c>
      <c r="P30" s="54">
        <v>35</v>
      </c>
    </row>
    <row r="31" spans="2:16">
      <c r="B31" s="54" t="s">
        <v>74</v>
      </c>
      <c r="C31" s="84" t="s">
        <v>768</v>
      </c>
      <c r="D31" s="54" t="s">
        <v>208</v>
      </c>
      <c r="E31" s="60" t="s">
        <v>209</v>
      </c>
      <c r="F31" s="85" t="s">
        <v>342</v>
      </c>
      <c r="G31" s="85" t="s">
        <v>343</v>
      </c>
      <c r="H31" s="86" t="s">
        <v>344</v>
      </c>
      <c r="I31" s="87" t="str">
        <f t="shared" si="0"/>
        <v>Golay0450_PC14</v>
      </c>
      <c r="J31" s="87" t="str">
        <f t="shared" si="1"/>
        <v>gtcTACGCAGCACTAtgGTGYCAGCMGCCGCGGTA</v>
      </c>
      <c r="K31" s="54" t="s">
        <v>356</v>
      </c>
      <c r="L31" s="60" t="s">
        <v>364</v>
      </c>
      <c r="M31" s="54" t="s">
        <v>345</v>
      </c>
      <c r="N31" s="85">
        <v>5</v>
      </c>
      <c r="O31" s="54" t="s">
        <v>565</v>
      </c>
      <c r="P31" s="54">
        <v>35</v>
      </c>
    </row>
    <row r="32" spans="2:16">
      <c r="B32" s="54" t="s">
        <v>73</v>
      </c>
      <c r="C32" s="54" t="s">
        <v>665</v>
      </c>
      <c r="D32" s="54" t="s">
        <v>210</v>
      </c>
      <c r="E32" s="60" t="s">
        <v>211</v>
      </c>
      <c r="F32" s="85" t="s">
        <v>342</v>
      </c>
      <c r="G32" s="85" t="s">
        <v>343</v>
      </c>
      <c r="H32" s="86" t="s">
        <v>344</v>
      </c>
      <c r="I32" s="87" t="str">
        <f t="shared" si="0"/>
        <v>Golay0451_MS8714</v>
      </c>
      <c r="J32" s="87" t="str">
        <f t="shared" si="1"/>
        <v>gtcCGCTTAGTGCTGtgGTGYCAGCMGCCGCGGTA</v>
      </c>
      <c r="K32" s="54" t="s">
        <v>356</v>
      </c>
      <c r="L32" s="60" t="s">
        <v>364</v>
      </c>
      <c r="M32" s="54" t="s">
        <v>345</v>
      </c>
      <c r="N32" s="85">
        <v>5</v>
      </c>
      <c r="O32" s="54" t="s">
        <v>564</v>
      </c>
      <c r="P32" s="54">
        <v>35</v>
      </c>
    </row>
    <row r="33" spans="2:16">
      <c r="B33" s="54" t="s">
        <v>72</v>
      </c>
      <c r="C33" s="54" t="s">
        <v>666</v>
      </c>
      <c r="D33" s="54" t="s">
        <v>212</v>
      </c>
      <c r="E33" s="60" t="s">
        <v>213</v>
      </c>
      <c r="F33" s="85" t="s">
        <v>342</v>
      </c>
      <c r="G33" s="85" t="s">
        <v>343</v>
      </c>
      <c r="H33" s="86" t="s">
        <v>344</v>
      </c>
      <c r="I33" s="87" t="str">
        <f t="shared" si="0"/>
        <v>Golay0452_MS8717</v>
      </c>
      <c r="J33" s="87" t="str">
        <f t="shared" si="1"/>
        <v>gtcCAAAGTTTGCGAtgGTGYCAGCMGCCGCGGTA</v>
      </c>
      <c r="K33" s="54" t="s">
        <v>356</v>
      </c>
      <c r="L33" s="60" t="s">
        <v>364</v>
      </c>
      <c r="M33" s="54" t="s">
        <v>345</v>
      </c>
      <c r="N33" s="85">
        <v>5</v>
      </c>
      <c r="O33" s="54" t="s">
        <v>564</v>
      </c>
      <c r="P33" s="54">
        <v>35</v>
      </c>
    </row>
    <row r="34" spans="2:16">
      <c r="B34" s="54" t="s">
        <v>71</v>
      </c>
      <c r="C34" s="54" t="s">
        <v>667</v>
      </c>
      <c r="D34" s="54" t="s">
        <v>214</v>
      </c>
      <c r="E34" s="60" t="s">
        <v>215</v>
      </c>
      <c r="F34" s="85" t="s">
        <v>342</v>
      </c>
      <c r="G34" s="85" t="s">
        <v>343</v>
      </c>
      <c r="H34" s="86" t="s">
        <v>344</v>
      </c>
      <c r="I34" s="87" t="str">
        <f t="shared" si="0"/>
        <v>Golay0453_MS10080</v>
      </c>
      <c r="J34" s="87" t="str">
        <f t="shared" si="1"/>
        <v>gtcTCGAGCCGATCTtgGTGYCAGCMGCCGCGGTA</v>
      </c>
      <c r="K34" s="54" t="s">
        <v>356</v>
      </c>
      <c r="L34" s="60" t="s">
        <v>364</v>
      </c>
      <c r="M34" s="54" t="s">
        <v>345</v>
      </c>
      <c r="N34" s="85">
        <v>5</v>
      </c>
      <c r="O34" s="54" t="s">
        <v>564</v>
      </c>
      <c r="P34" s="54">
        <v>35</v>
      </c>
    </row>
    <row r="35" spans="2:16">
      <c r="B35" s="54" t="s">
        <v>70</v>
      </c>
      <c r="C35" s="54" t="s">
        <v>668</v>
      </c>
      <c r="D35" s="54" t="s">
        <v>216</v>
      </c>
      <c r="E35" s="60" t="s">
        <v>217</v>
      </c>
      <c r="F35" s="85" t="s">
        <v>342</v>
      </c>
      <c r="G35" s="85" t="s">
        <v>343</v>
      </c>
      <c r="H35" s="86" t="s">
        <v>344</v>
      </c>
      <c r="I35" s="87" t="str">
        <f t="shared" si="0"/>
        <v>Golay0454_MS10083</v>
      </c>
      <c r="J35" s="87" t="str">
        <f t="shared" si="1"/>
        <v>gtcCTCATCATGTTCtgGTGYCAGCMGCCGCGGTA</v>
      </c>
      <c r="K35" s="54" t="s">
        <v>356</v>
      </c>
      <c r="L35" s="60" t="s">
        <v>364</v>
      </c>
      <c r="M35" s="54" t="s">
        <v>345</v>
      </c>
      <c r="N35" s="85">
        <v>5</v>
      </c>
      <c r="O35" s="54" t="s">
        <v>564</v>
      </c>
      <c r="P35" s="54">
        <v>35</v>
      </c>
    </row>
    <row r="36" spans="2:16">
      <c r="B36" s="54" t="s">
        <v>69</v>
      </c>
      <c r="C36" s="54" t="s">
        <v>669</v>
      </c>
      <c r="D36" s="54" t="s">
        <v>218</v>
      </c>
      <c r="E36" s="60" t="s">
        <v>219</v>
      </c>
      <c r="F36" s="85" t="s">
        <v>342</v>
      </c>
      <c r="G36" s="85" t="s">
        <v>343</v>
      </c>
      <c r="H36" s="86" t="s">
        <v>344</v>
      </c>
      <c r="I36" s="87" t="str">
        <f t="shared" si="0"/>
        <v>Golay0455_MS10311</v>
      </c>
      <c r="J36" s="87" t="str">
        <f t="shared" si="1"/>
        <v>gtcCCAGGGACTTCTtgGTGYCAGCMGCCGCGGTA</v>
      </c>
      <c r="K36" s="54" t="s">
        <v>356</v>
      </c>
      <c r="L36" s="60" t="s">
        <v>364</v>
      </c>
      <c r="M36" s="54" t="s">
        <v>345</v>
      </c>
      <c r="N36" s="85">
        <v>5</v>
      </c>
      <c r="O36" s="54" t="s">
        <v>564</v>
      </c>
      <c r="P36" s="54">
        <v>35</v>
      </c>
    </row>
    <row r="37" spans="2:16">
      <c r="B37" s="54" t="s">
        <v>68</v>
      </c>
      <c r="C37" s="54" t="s">
        <v>670</v>
      </c>
      <c r="D37" s="54" t="s">
        <v>220</v>
      </c>
      <c r="E37" s="60" t="s">
        <v>221</v>
      </c>
      <c r="F37" s="85" t="s">
        <v>342</v>
      </c>
      <c r="G37" s="85" t="s">
        <v>343</v>
      </c>
      <c r="H37" s="86" t="s">
        <v>344</v>
      </c>
      <c r="I37" s="87" t="str">
        <f t="shared" si="0"/>
        <v>Golay0456_MS10314</v>
      </c>
      <c r="J37" s="87" t="str">
        <f t="shared" si="1"/>
        <v>gtcGCAATCCTTGCGtgGTGYCAGCMGCCGCGGTA</v>
      </c>
      <c r="K37" s="54" t="s">
        <v>356</v>
      </c>
      <c r="L37" s="60" t="s">
        <v>364</v>
      </c>
      <c r="M37" s="54" t="s">
        <v>345</v>
      </c>
      <c r="N37" s="85">
        <v>5</v>
      </c>
      <c r="O37" s="54" t="s">
        <v>564</v>
      </c>
      <c r="P37" s="54">
        <v>35</v>
      </c>
    </row>
    <row r="38" spans="2:16">
      <c r="B38" s="54" t="s">
        <v>67</v>
      </c>
      <c r="C38" s="54" t="s">
        <v>671</v>
      </c>
      <c r="D38" s="54" t="s">
        <v>222</v>
      </c>
      <c r="E38" s="60" t="s">
        <v>223</v>
      </c>
      <c r="F38" s="85" t="s">
        <v>342</v>
      </c>
      <c r="G38" s="85" t="s">
        <v>343</v>
      </c>
      <c r="H38" s="86" t="s">
        <v>344</v>
      </c>
      <c r="I38" s="87" t="str">
        <f t="shared" si="0"/>
        <v>Golay0457_MS11069</v>
      </c>
      <c r="J38" s="87" t="str">
        <f t="shared" si="1"/>
        <v>gtcCCTGCTTCCTTCtgGTGYCAGCMGCCGCGGTA</v>
      </c>
      <c r="K38" s="54" t="s">
        <v>356</v>
      </c>
      <c r="L38" s="60" t="s">
        <v>364</v>
      </c>
      <c r="M38" s="54" t="s">
        <v>345</v>
      </c>
      <c r="N38" s="85">
        <v>5</v>
      </c>
      <c r="O38" s="54" t="s">
        <v>564</v>
      </c>
      <c r="P38" s="54">
        <v>35</v>
      </c>
    </row>
    <row r="39" spans="2:16">
      <c r="B39" s="54" t="s">
        <v>66</v>
      </c>
      <c r="C39" s="54" t="s">
        <v>672</v>
      </c>
      <c r="D39" s="54" t="s">
        <v>224</v>
      </c>
      <c r="E39" s="60" t="s">
        <v>225</v>
      </c>
      <c r="F39" s="85" t="s">
        <v>342</v>
      </c>
      <c r="G39" s="85" t="s">
        <v>343</v>
      </c>
      <c r="H39" s="86" t="s">
        <v>344</v>
      </c>
      <c r="I39" s="87" t="str">
        <f t="shared" si="0"/>
        <v>Golay0458_MS11072</v>
      </c>
      <c r="J39" s="87" t="str">
        <f t="shared" si="1"/>
        <v>gtcCAAGGCACAAGGtgGTGYCAGCMGCCGCGGTA</v>
      </c>
      <c r="K39" s="54" t="s">
        <v>356</v>
      </c>
      <c r="L39" s="60" t="s">
        <v>364</v>
      </c>
      <c r="M39" s="54" t="s">
        <v>345</v>
      </c>
      <c r="N39" s="85">
        <v>5</v>
      </c>
      <c r="O39" s="54" t="s">
        <v>564</v>
      </c>
      <c r="P39" s="54">
        <v>35</v>
      </c>
    </row>
    <row r="40" spans="2:16">
      <c r="B40" s="54" t="s">
        <v>65</v>
      </c>
      <c r="C40" s="54" t="s">
        <v>673</v>
      </c>
      <c r="D40" s="54" t="s">
        <v>226</v>
      </c>
      <c r="E40" s="60" t="s">
        <v>227</v>
      </c>
      <c r="F40" s="85" t="s">
        <v>342</v>
      </c>
      <c r="G40" s="85" t="s">
        <v>343</v>
      </c>
      <c r="H40" s="86" t="s">
        <v>344</v>
      </c>
      <c r="I40" s="87" t="str">
        <f t="shared" si="0"/>
        <v>Golay0459_MS11174</v>
      </c>
      <c r="J40" s="87" t="str">
        <f t="shared" si="1"/>
        <v>gtcGGCCTATAAGTCtgGTGYCAGCMGCCGCGGTA</v>
      </c>
      <c r="K40" s="54" t="s">
        <v>356</v>
      </c>
      <c r="L40" s="60" t="s">
        <v>364</v>
      </c>
      <c r="M40" s="54" t="s">
        <v>345</v>
      </c>
      <c r="N40" s="85">
        <v>5</v>
      </c>
      <c r="O40" s="54" t="s">
        <v>564</v>
      </c>
      <c r="P40" s="54">
        <v>35</v>
      </c>
    </row>
    <row r="41" spans="2:16">
      <c r="B41" s="54" t="s">
        <v>64</v>
      </c>
      <c r="C41" s="54" t="s">
        <v>674</v>
      </c>
      <c r="D41" s="54" t="s">
        <v>228</v>
      </c>
      <c r="E41" s="60" t="s">
        <v>229</v>
      </c>
      <c r="F41" s="85" t="s">
        <v>342</v>
      </c>
      <c r="G41" s="85" t="s">
        <v>343</v>
      </c>
      <c r="H41" s="86" t="s">
        <v>344</v>
      </c>
      <c r="I41" s="87" t="str">
        <f t="shared" si="0"/>
        <v>Golay0460_MS11177</v>
      </c>
      <c r="J41" s="87" t="str">
        <f t="shared" si="1"/>
        <v>gtcTCCATTTCATGCtgGTGYCAGCMGCCGCGGTA</v>
      </c>
      <c r="K41" s="54" t="s">
        <v>356</v>
      </c>
      <c r="L41" s="60" t="s">
        <v>364</v>
      </c>
      <c r="M41" s="54" t="s">
        <v>345</v>
      </c>
      <c r="N41" s="85">
        <v>5</v>
      </c>
      <c r="O41" s="54" t="s">
        <v>564</v>
      </c>
      <c r="P41" s="54">
        <v>35</v>
      </c>
    </row>
    <row r="42" spans="2:16">
      <c r="B42" s="54" t="s">
        <v>63</v>
      </c>
      <c r="C42" s="54" t="s">
        <v>675</v>
      </c>
      <c r="D42" s="54" t="s">
        <v>230</v>
      </c>
      <c r="E42" s="60" t="s">
        <v>231</v>
      </c>
      <c r="F42" s="85" t="s">
        <v>342</v>
      </c>
      <c r="G42" s="85" t="s">
        <v>343</v>
      </c>
      <c r="H42" s="86" t="s">
        <v>344</v>
      </c>
      <c r="I42" s="87" t="str">
        <f t="shared" si="0"/>
        <v>Golay0461_MS12492</v>
      </c>
      <c r="J42" s="87" t="str">
        <f t="shared" si="1"/>
        <v>gtcTCGGCGATCATCtgGTGYCAGCMGCCGCGGTA</v>
      </c>
      <c r="K42" s="54" t="s">
        <v>356</v>
      </c>
      <c r="L42" s="60" t="s">
        <v>364</v>
      </c>
      <c r="M42" s="54" t="s">
        <v>345</v>
      </c>
      <c r="N42" s="85">
        <v>5</v>
      </c>
      <c r="O42" s="54" t="s">
        <v>564</v>
      </c>
      <c r="P42" s="54">
        <v>35</v>
      </c>
    </row>
    <row r="43" spans="2:16">
      <c r="B43" s="54" t="s">
        <v>62</v>
      </c>
      <c r="C43" s="54" t="s">
        <v>676</v>
      </c>
      <c r="D43" s="54" t="s">
        <v>232</v>
      </c>
      <c r="E43" s="60" t="s">
        <v>233</v>
      </c>
      <c r="F43" s="85" t="s">
        <v>342</v>
      </c>
      <c r="G43" s="85" t="s">
        <v>343</v>
      </c>
      <c r="H43" s="86" t="s">
        <v>344</v>
      </c>
      <c r="I43" s="87" t="str">
        <f t="shared" si="0"/>
        <v>Golay0462_MS12495</v>
      </c>
      <c r="J43" s="87" t="str">
        <f t="shared" si="1"/>
        <v>gtcGTTTCACGCGAAtgGTGYCAGCMGCCGCGGTA</v>
      </c>
      <c r="K43" s="54" t="s">
        <v>356</v>
      </c>
      <c r="L43" s="60" t="s">
        <v>364</v>
      </c>
      <c r="M43" s="54" t="s">
        <v>345</v>
      </c>
      <c r="N43" s="85">
        <v>5</v>
      </c>
      <c r="O43" s="54" t="s">
        <v>564</v>
      </c>
      <c r="P43" s="54">
        <v>35</v>
      </c>
    </row>
    <row r="44" spans="2:16">
      <c r="B44" s="54" t="s">
        <v>61</v>
      </c>
      <c r="C44" s="54" t="s">
        <v>677</v>
      </c>
      <c r="D44" s="54" t="s">
        <v>234</v>
      </c>
      <c r="E44" s="60" t="s">
        <v>235</v>
      </c>
      <c r="F44" s="85" t="s">
        <v>342</v>
      </c>
      <c r="G44" s="85" t="s">
        <v>343</v>
      </c>
      <c r="H44" s="86" t="s">
        <v>344</v>
      </c>
      <c r="I44" s="87" t="str">
        <f t="shared" si="0"/>
        <v>Golay0463_MS12582</v>
      </c>
      <c r="J44" s="87" t="str">
        <f t="shared" si="1"/>
        <v>gtcACAAGAACCTTGtgGTGYCAGCMGCCGCGGTA</v>
      </c>
      <c r="K44" s="54" t="s">
        <v>356</v>
      </c>
      <c r="L44" s="60" t="s">
        <v>364</v>
      </c>
      <c r="M44" s="54" t="s">
        <v>345</v>
      </c>
      <c r="N44" s="85">
        <v>5</v>
      </c>
      <c r="O44" s="54" t="s">
        <v>564</v>
      </c>
      <c r="P44" s="54">
        <v>35</v>
      </c>
    </row>
    <row r="45" spans="2:16">
      <c r="B45" s="54" t="s">
        <v>60</v>
      </c>
      <c r="C45" s="54" t="s">
        <v>678</v>
      </c>
      <c r="D45" s="54" t="s">
        <v>236</v>
      </c>
      <c r="E45" s="60" t="s">
        <v>237</v>
      </c>
      <c r="F45" s="85" t="s">
        <v>342</v>
      </c>
      <c r="G45" s="85" t="s">
        <v>343</v>
      </c>
      <c r="H45" s="86" t="s">
        <v>344</v>
      </c>
      <c r="I45" s="87" t="str">
        <f t="shared" si="0"/>
        <v>Golay0464_MS12585</v>
      </c>
      <c r="J45" s="87" t="str">
        <f t="shared" si="1"/>
        <v>gtcTACTCTCTTAGCtgGTGYCAGCMGCCGCGGTA</v>
      </c>
      <c r="K45" s="54" t="s">
        <v>356</v>
      </c>
      <c r="L45" s="60" t="s">
        <v>364</v>
      </c>
      <c r="M45" s="54" t="s">
        <v>345</v>
      </c>
      <c r="N45" s="85">
        <v>5</v>
      </c>
      <c r="O45" s="54" t="s">
        <v>564</v>
      </c>
      <c r="P45" s="54">
        <v>35</v>
      </c>
    </row>
    <row r="46" spans="2:16">
      <c r="B46" s="54" t="s">
        <v>59</v>
      </c>
      <c r="C46" s="54" t="s">
        <v>679</v>
      </c>
      <c r="D46" s="54" t="s">
        <v>238</v>
      </c>
      <c r="E46" s="60" t="s">
        <v>239</v>
      </c>
      <c r="F46" s="85" t="s">
        <v>342</v>
      </c>
      <c r="G46" s="85" t="s">
        <v>343</v>
      </c>
      <c r="H46" s="86" t="s">
        <v>344</v>
      </c>
      <c r="I46" s="87" t="str">
        <f t="shared" si="0"/>
        <v>Golay0465_MS12960</v>
      </c>
      <c r="J46" s="87" t="str">
        <f t="shared" si="1"/>
        <v>gtcAACTGTTCGCGCtgGTGYCAGCMGCCGCGGTA</v>
      </c>
      <c r="K46" s="54" t="s">
        <v>356</v>
      </c>
      <c r="L46" s="60" t="s">
        <v>364</v>
      </c>
      <c r="M46" s="54" t="s">
        <v>345</v>
      </c>
      <c r="N46" s="85">
        <v>5</v>
      </c>
      <c r="O46" s="54" t="s">
        <v>564</v>
      </c>
      <c r="P46" s="54">
        <v>35</v>
      </c>
    </row>
    <row r="47" spans="2:16">
      <c r="B47" s="54" t="s">
        <v>58</v>
      </c>
      <c r="C47" s="54" t="s">
        <v>680</v>
      </c>
      <c r="D47" s="54" t="s">
        <v>240</v>
      </c>
      <c r="E47" s="60" t="s">
        <v>241</v>
      </c>
      <c r="F47" s="85" t="s">
        <v>342</v>
      </c>
      <c r="G47" s="85" t="s">
        <v>343</v>
      </c>
      <c r="H47" s="86" t="s">
        <v>344</v>
      </c>
      <c r="I47" s="87" t="str">
        <f t="shared" si="0"/>
        <v>Golay0466_MS12963</v>
      </c>
      <c r="J47" s="87" t="str">
        <f t="shared" si="1"/>
        <v>gtcCGAAGCATCTACtgGTGYCAGCMGCCGCGGTA</v>
      </c>
      <c r="K47" s="54" t="s">
        <v>356</v>
      </c>
      <c r="L47" s="60" t="s">
        <v>364</v>
      </c>
      <c r="M47" s="54" t="s">
        <v>345</v>
      </c>
      <c r="N47" s="85">
        <v>5</v>
      </c>
      <c r="O47" s="54" t="s">
        <v>564</v>
      </c>
      <c r="P47" s="54">
        <v>35</v>
      </c>
    </row>
    <row r="48" spans="2:16">
      <c r="B48" s="54" t="s">
        <v>57</v>
      </c>
      <c r="C48" s="54" t="s">
        <v>681</v>
      </c>
      <c r="D48" s="54" t="s">
        <v>242</v>
      </c>
      <c r="E48" s="60" t="s">
        <v>243</v>
      </c>
      <c r="F48" s="85" t="s">
        <v>342</v>
      </c>
      <c r="G48" s="85" t="s">
        <v>343</v>
      </c>
      <c r="H48" s="86" t="s">
        <v>344</v>
      </c>
      <c r="I48" s="87" t="str">
        <f t="shared" si="0"/>
        <v>Golay0467_MS13371</v>
      </c>
      <c r="J48" s="87" t="str">
        <f t="shared" si="1"/>
        <v>gtcGTTTGGCCACACtgGTGYCAGCMGCCGCGGTA</v>
      </c>
      <c r="K48" s="54" t="s">
        <v>356</v>
      </c>
      <c r="L48" s="60" t="s">
        <v>364</v>
      </c>
      <c r="M48" s="54" t="s">
        <v>345</v>
      </c>
      <c r="N48" s="85">
        <v>5</v>
      </c>
      <c r="O48" s="54" t="s">
        <v>564</v>
      </c>
      <c r="P48" s="54">
        <v>35</v>
      </c>
    </row>
    <row r="49" spans="2:16">
      <c r="B49" s="54" t="s">
        <v>56</v>
      </c>
      <c r="C49" s="54" t="s">
        <v>682</v>
      </c>
      <c r="D49" s="54" t="s">
        <v>244</v>
      </c>
      <c r="E49" s="60" t="s">
        <v>245</v>
      </c>
      <c r="F49" s="85" t="s">
        <v>342</v>
      </c>
      <c r="G49" s="85" t="s">
        <v>343</v>
      </c>
      <c r="H49" s="86" t="s">
        <v>344</v>
      </c>
      <c r="I49" s="87" t="str">
        <f t="shared" si="0"/>
        <v>Golay0468_MS13374</v>
      </c>
      <c r="J49" s="87" t="str">
        <f t="shared" si="1"/>
        <v>gtcTCAGGTTGCCCAtgGTGYCAGCMGCCGCGGTA</v>
      </c>
      <c r="K49" s="54" t="s">
        <v>356</v>
      </c>
      <c r="L49" s="60" t="s">
        <v>364</v>
      </c>
      <c r="M49" s="54" t="s">
        <v>345</v>
      </c>
      <c r="N49" s="85">
        <v>5</v>
      </c>
      <c r="O49" s="54" t="s">
        <v>564</v>
      </c>
      <c r="P49" s="54">
        <v>35</v>
      </c>
    </row>
    <row r="50" spans="2:16">
      <c r="B50" s="54" t="s">
        <v>55</v>
      </c>
      <c r="C50" s="54" t="s">
        <v>683</v>
      </c>
      <c r="D50" s="54" t="s">
        <v>246</v>
      </c>
      <c r="E50" s="60" t="s">
        <v>247</v>
      </c>
      <c r="F50" s="85" t="s">
        <v>342</v>
      </c>
      <c r="G50" s="85" t="s">
        <v>343</v>
      </c>
      <c r="H50" s="86" t="s">
        <v>344</v>
      </c>
      <c r="I50" s="87" t="str">
        <f t="shared" si="0"/>
        <v>Golay0469_MS13479</v>
      </c>
      <c r="J50" s="87" t="str">
        <f t="shared" si="1"/>
        <v>gtcTCATTCCACTCAtgGTGYCAGCMGCCGCGGTA</v>
      </c>
      <c r="K50" s="54" t="s">
        <v>356</v>
      </c>
      <c r="L50" s="60" t="s">
        <v>364</v>
      </c>
      <c r="M50" s="54" t="s">
        <v>345</v>
      </c>
      <c r="N50" s="85">
        <v>5</v>
      </c>
      <c r="O50" s="54" t="s">
        <v>564</v>
      </c>
      <c r="P50" s="54">
        <v>35</v>
      </c>
    </row>
    <row r="51" spans="2:16">
      <c r="B51" s="54" t="s">
        <v>54</v>
      </c>
      <c r="C51" s="54" t="s">
        <v>684</v>
      </c>
      <c r="D51" s="54" t="s">
        <v>248</v>
      </c>
      <c r="E51" s="60" t="s">
        <v>249</v>
      </c>
      <c r="F51" s="85" t="s">
        <v>342</v>
      </c>
      <c r="G51" s="85" t="s">
        <v>343</v>
      </c>
      <c r="H51" s="86" t="s">
        <v>344</v>
      </c>
      <c r="I51" s="87" t="str">
        <f t="shared" si="0"/>
        <v>Golay0470_MS13482</v>
      </c>
      <c r="J51" s="87" t="str">
        <f t="shared" si="1"/>
        <v>gtcGTCACATCACGAtgGTGYCAGCMGCCGCGGTA</v>
      </c>
      <c r="K51" s="54" t="s">
        <v>356</v>
      </c>
      <c r="L51" s="60" t="s">
        <v>364</v>
      </c>
      <c r="M51" s="54" t="s">
        <v>345</v>
      </c>
      <c r="N51" s="85">
        <v>5</v>
      </c>
      <c r="O51" s="54" t="s">
        <v>564</v>
      </c>
      <c r="P51" s="54">
        <v>35</v>
      </c>
    </row>
    <row r="52" spans="2:16">
      <c r="B52" s="54" t="s">
        <v>53</v>
      </c>
      <c r="C52" s="54" t="s">
        <v>685</v>
      </c>
      <c r="D52" s="54" t="s">
        <v>250</v>
      </c>
      <c r="E52" s="60" t="s">
        <v>251</v>
      </c>
      <c r="F52" s="85" t="s">
        <v>342</v>
      </c>
      <c r="G52" s="85" t="s">
        <v>343</v>
      </c>
      <c r="H52" s="86" t="s">
        <v>344</v>
      </c>
      <c r="I52" s="87" t="str">
        <f t="shared" si="0"/>
        <v>Golay0471_MS13569</v>
      </c>
      <c r="J52" s="87" t="str">
        <f t="shared" si="1"/>
        <v>gtcCGACATTTCTCTtgGTGYCAGCMGCCGCGGTA</v>
      </c>
      <c r="K52" s="54" t="s">
        <v>356</v>
      </c>
      <c r="L52" s="60" t="s">
        <v>364</v>
      </c>
      <c r="M52" s="54" t="s">
        <v>345</v>
      </c>
      <c r="N52" s="85">
        <v>5</v>
      </c>
      <c r="O52" s="54" t="s">
        <v>564</v>
      </c>
      <c r="P52" s="54">
        <v>35</v>
      </c>
    </row>
    <row r="53" spans="2:16">
      <c r="B53" s="54" t="s">
        <v>52</v>
      </c>
      <c r="C53" s="54" t="s">
        <v>686</v>
      </c>
      <c r="D53" s="54" t="s">
        <v>252</v>
      </c>
      <c r="E53" s="60" t="s">
        <v>253</v>
      </c>
      <c r="F53" s="85" t="s">
        <v>342</v>
      </c>
      <c r="G53" s="85" t="s">
        <v>343</v>
      </c>
      <c r="H53" s="86" t="s">
        <v>344</v>
      </c>
      <c r="I53" s="87" t="str">
        <f t="shared" si="0"/>
        <v>Golay0472_MS13572</v>
      </c>
      <c r="J53" s="87" t="str">
        <f t="shared" si="1"/>
        <v>gtcGGACGTTAACTAtgGTGYCAGCMGCCGCGGTA</v>
      </c>
      <c r="K53" s="54" t="s">
        <v>356</v>
      </c>
      <c r="L53" s="60" t="s">
        <v>364</v>
      </c>
      <c r="M53" s="54" t="s">
        <v>345</v>
      </c>
      <c r="N53" s="85">
        <v>5</v>
      </c>
      <c r="O53" s="54" t="s">
        <v>564</v>
      </c>
      <c r="P53" s="54">
        <v>35</v>
      </c>
    </row>
    <row r="54" spans="2:16">
      <c r="B54" s="54" t="s">
        <v>51</v>
      </c>
      <c r="C54" s="54" t="s">
        <v>687</v>
      </c>
      <c r="D54" s="54" t="s">
        <v>254</v>
      </c>
      <c r="E54" s="60" t="s">
        <v>255</v>
      </c>
      <c r="F54" s="85" t="s">
        <v>342</v>
      </c>
      <c r="G54" s="85" t="s">
        <v>343</v>
      </c>
      <c r="H54" s="86" t="s">
        <v>344</v>
      </c>
      <c r="I54" s="87" t="str">
        <f t="shared" si="0"/>
        <v>Golay0473_MS14115</v>
      </c>
      <c r="J54" s="87" t="str">
        <f t="shared" si="1"/>
        <v>gtcTAGCAGTTGCGTtgGTGYCAGCMGCCGCGGTA</v>
      </c>
      <c r="K54" s="54" t="s">
        <v>356</v>
      </c>
      <c r="L54" s="60" t="s">
        <v>364</v>
      </c>
      <c r="M54" s="54" t="s">
        <v>345</v>
      </c>
      <c r="N54" s="85">
        <v>5</v>
      </c>
      <c r="O54" s="54" t="s">
        <v>564</v>
      </c>
      <c r="P54" s="54">
        <v>35</v>
      </c>
    </row>
    <row r="55" spans="2:16">
      <c r="B55" s="54" t="s">
        <v>50</v>
      </c>
      <c r="C55" s="54" t="s">
        <v>688</v>
      </c>
      <c r="D55" s="54" t="s">
        <v>256</v>
      </c>
      <c r="E55" s="60" t="s">
        <v>257</v>
      </c>
      <c r="F55" s="85" t="s">
        <v>342</v>
      </c>
      <c r="G55" s="85" t="s">
        <v>343</v>
      </c>
      <c r="H55" s="86" t="s">
        <v>344</v>
      </c>
      <c r="I55" s="87" t="str">
        <f t="shared" si="0"/>
        <v>Golay0474_MS14118</v>
      </c>
      <c r="J55" s="87" t="str">
        <f t="shared" si="1"/>
        <v>gtcCACGCTATTGGAtgGTGYCAGCMGCCGCGGTA</v>
      </c>
      <c r="K55" s="54" t="s">
        <v>356</v>
      </c>
      <c r="L55" s="60" t="s">
        <v>364</v>
      </c>
      <c r="M55" s="54" t="s">
        <v>345</v>
      </c>
      <c r="N55" s="85">
        <v>5</v>
      </c>
      <c r="O55" s="54" t="s">
        <v>564</v>
      </c>
      <c r="P55" s="54">
        <v>35</v>
      </c>
    </row>
    <row r="56" spans="2:16">
      <c r="B56" s="54" t="s">
        <v>49</v>
      </c>
      <c r="C56" s="54" t="s">
        <v>689</v>
      </c>
      <c r="D56" s="54" t="s">
        <v>258</v>
      </c>
      <c r="E56" s="60" t="s">
        <v>259</v>
      </c>
      <c r="F56" s="85" t="s">
        <v>342</v>
      </c>
      <c r="G56" s="85" t="s">
        <v>343</v>
      </c>
      <c r="H56" s="86" t="s">
        <v>344</v>
      </c>
      <c r="I56" s="87" t="str">
        <f t="shared" si="0"/>
        <v>Golay0475_MS14631</v>
      </c>
      <c r="J56" s="87" t="str">
        <f t="shared" si="1"/>
        <v>gtcAACTTCACTTCCtgGTGYCAGCMGCCGCGGTA</v>
      </c>
      <c r="K56" s="54" t="s">
        <v>356</v>
      </c>
      <c r="L56" s="60" t="s">
        <v>364</v>
      </c>
      <c r="M56" s="54" t="s">
        <v>345</v>
      </c>
      <c r="N56" s="85">
        <v>5</v>
      </c>
      <c r="O56" s="54" t="s">
        <v>564</v>
      </c>
      <c r="P56" s="54">
        <v>35</v>
      </c>
    </row>
    <row r="57" spans="2:16">
      <c r="B57" s="54" t="s">
        <v>48</v>
      </c>
      <c r="C57" s="54" t="s">
        <v>690</v>
      </c>
      <c r="D57" s="54" t="s">
        <v>260</v>
      </c>
      <c r="E57" s="60" t="s">
        <v>261</v>
      </c>
      <c r="F57" s="85" t="s">
        <v>342</v>
      </c>
      <c r="G57" s="85" t="s">
        <v>343</v>
      </c>
      <c r="H57" s="86" t="s">
        <v>344</v>
      </c>
      <c r="I57" s="87" t="str">
        <f t="shared" si="0"/>
        <v>Golay0476_MS14634</v>
      </c>
      <c r="J57" s="87" t="str">
        <f t="shared" si="1"/>
        <v>gtcCCAGTGGATATAtgGTGYCAGCMGCCGCGGTA</v>
      </c>
      <c r="K57" s="54" t="s">
        <v>356</v>
      </c>
      <c r="L57" s="60" t="s">
        <v>364</v>
      </c>
      <c r="M57" s="54" t="s">
        <v>345</v>
      </c>
      <c r="N57" s="85">
        <v>5</v>
      </c>
      <c r="O57" s="54" t="s">
        <v>564</v>
      </c>
      <c r="P57" s="54">
        <v>35</v>
      </c>
    </row>
    <row r="58" spans="2:16">
      <c r="B58" s="54" t="s">
        <v>47</v>
      </c>
      <c r="C58" s="54" t="s">
        <v>691</v>
      </c>
      <c r="D58" s="54" t="s">
        <v>262</v>
      </c>
      <c r="E58" s="60" t="s">
        <v>263</v>
      </c>
      <c r="F58" s="85" t="s">
        <v>342</v>
      </c>
      <c r="G58" s="85" t="s">
        <v>343</v>
      </c>
      <c r="H58" s="86" t="s">
        <v>344</v>
      </c>
      <c r="I58" s="87" t="str">
        <f t="shared" si="0"/>
        <v>Golay0477_MS15652</v>
      </c>
      <c r="J58" s="87" t="str">
        <f t="shared" si="1"/>
        <v>gtcTGTGTGTAACGCtgGTGYCAGCMGCCGCGGTA</v>
      </c>
      <c r="K58" s="54" t="s">
        <v>356</v>
      </c>
      <c r="L58" s="60" t="s">
        <v>364</v>
      </c>
      <c r="M58" s="54" t="s">
        <v>345</v>
      </c>
      <c r="N58" s="85">
        <v>5</v>
      </c>
      <c r="O58" s="54" t="s">
        <v>564</v>
      </c>
      <c r="P58" s="54">
        <v>35</v>
      </c>
    </row>
    <row r="59" spans="2:16">
      <c r="B59" s="54" t="s">
        <v>46</v>
      </c>
      <c r="C59" s="54" t="s">
        <v>692</v>
      </c>
      <c r="D59" s="54" t="s">
        <v>264</v>
      </c>
      <c r="E59" s="60" t="s">
        <v>265</v>
      </c>
      <c r="F59" s="85" t="s">
        <v>342</v>
      </c>
      <c r="G59" s="85" t="s">
        <v>343</v>
      </c>
      <c r="H59" s="86" t="s">
        <v>344</v>
      </c>
      <c r="I59" s="87" t="str">
        <f t="shared" si="0"/>
        <v>Golay0478_MS15655</v>
      </c>
      <c r="J59" s="87" t="str">
        <f t="shared" si="1"/>
        <v>gtcCCAATCGTGCAAtgGTGYCAGCMGCCGCGGTA</v>
      </c>
      <c r="K59" s="54" t="s">
        <v>356</v>
      </c>
      <c r="L59" s="60" t="s">
        <v>364</v>
      </c>
      <c r="M59" s="54" t="s">
        <v>345</v>
      </c>
      <c r="N59" s="85">
        <v>5</v>
      </c>
      <c r="O59" s="54" t="s">
        <v>564</v>
      </c>
      <c r="P59" s="54">
        <v>35</v>
      </c>
    </row>
    <row r="60" spans="2:16">
      <c r="B60" s="54" t="s">
        <v>45</v>
      </c>
      <c r="C60" s="54" t="s">
        <v>693</v>
      </c>
      <c r="D60" s="54" t="s">
        <v>266</v>
      </c>
      <c r="E60" s="60" t="s">
        <v>267</v>
      </c>
      <c r="F60" s="85" t="s">
        <v>342</v>
      </c>
      <c r="G60" s="85" t="s">
        <v>343</v>
      </c>
      <c r="H60" s="86" t="s">
        <v>344</v>
      </c>
      <c r="I60" s="87" t="str">
        <f t="shared" si="0"/>
        <v>Golay0479_MS15713</v>
      </c>
      <c r="J60" s="87" t="str">
        <f t="shared" si="1"/>
        <v>gtcAGGCTAGCAGAGtgGTGYCAGCMGCCGCGGTA</v>
      </c>
      <c r="K60" s="54" t="s">
        <v>356</v>
      </c>
      <c r="L60" s="60" t="s">
        <v>364</v>
      </c>
      <c r="M60" s="54" t="s">
        <v>345</v>
      </c>
      <c r="N60" s="85">
        <v>5</v>
      </c>
      <c r="O60" s="54" t="s">
        <v>564</v>
      </c>
      <c r="P60" s="54">
        <v>35</v>
      </c>
    </row>
    <row r="61" spans="2:16">
      <c r="B61" s="54" t="s">
        <v>44</v>
      </c>
      <c r="C61" s="54" t="s">
        <v>694</v>
      </c>
      <c r="D61" s="54" t="s">
        <v>268</v>
      </c>
      <c r="E61" s="60" t="s">
        <v>269</v>
      </c>
      <c r="F61" s="85" t="s">
        <v>342</v>
      </c>
      <c r="G61" s="85" t="s">
        <v>343</v>
      </c>
      <c r="H61" s="86" t="s">
        <v>344</v>
      </c>
      <c r="I61" s="87" t="str">
        <f t="shared" si="0"/>
        <v>Golay0480_MS15716</v>
      </c>
      <c r="J61" s="87" t="str">
        <f t="shared" si="1"/>
        <v>gtcGTCACTCCGAACtgGTGYCAGCMGCCGCGGTA</v>
      </c>
      <c r="K61" s="54" t="s">
        <v>356</v>
      </c>
      <c r="L61" s="60" t="s">
        <v>364</v>
      </c>
      <c r="M61" s="54" t="s">
        <v>345</v>
      </c>
      <c r="N61" s="85">
        <v>5</v>
      </c>
      <c r="O61" s="54" t="s">
        <v>564</v>
      </c>
      <c r="P61" s="54">
        <v>35</v>
      </c>
    </row>
    <row r="62" spans="2:16">
      <c r="B62" s="54" t="s">
        <v>43</v>
      </c>
      <c r="C62" s="54" t="s">
        <v>695</v>
      </c>
      <c r="D62" s="54" t="s">
        <v>270</v>
      </c>
      <c r="E62" s="60" t="s">
        <v>271</v>
      </c>
      <c r="F62" s="85" t="s">
        <v>342</v>
      </c>
      <c r="G62" s="85" t="s">
        <v>343</v>
      </c>
      <c r="H62" s="86" t="s">
        <v>344</v>
      </c>
      <c r="I62" s="87" t="str">
        <f t="shared" si="0"/>
        <v>Golay0481_MS16171</v>
      </c>
      <c r="J62" s="87" t="str">
        <f t="shared" si="1"/>
        <v>gtcCACCGAAATCTGtgGTGYCAGCMGCCGCGGTA</v>
      </c>
      <c r="K62" s="54" t="s">
        <v>356</v>
      </c>
      <c r="L62" s="60" t="s">
        <v>364</v>
      </c>
      <c r="M62" s="54" t="s">
        <v>345</v>
      </c>
      <c r="N62" s="85">
        <v>5</v>
      </c>
      <c r="O62" s="54" t="s">
        <v>564</v>
      </c>
      <c r="P62" s="54">
        <v>35</v>
      </c>
    </row>
    <row r="63" spans="2:16">
      <c r="B63" s="54" t="s">
        <v>42</v>
      </c>
      <c r="C63" s="54" t="s">
        <v>696</v>
      </c>
      <c r="D63" s="54" t="s">
        <v>272</v>
      </c>
      <c r="E63" s="60" t="s">
        <v>273</v>
      </c>
      <c r="F63" s="85" t="s">
        <v>342</v>
      </c>
      <c r="G63" s="85" t="s">
        <v>343</v>
      </c>
      <c r="H63" s="86" t="s">
        <v>344</v>
      </c>
      <c r="I63" s="87" t="str">
        <f t="shared" si="0"/>
        <v>Golay0482_MS16174</v>
      </c>
      <c r="J63" s="87" t="str">
        <f t="shared" si="1"/>
        <v>gtcTGACGTAGAACTtgGTGYCAGCMGCCGCGGTA</v>
      </c>
      <c r="K63" s="54" t="s">
        <v>356</v>
      </c>
      <c r="L63" s="60" t="s">
        <v>364</v>
      </c>
      <c r="M63" s="54" t="s">
        <v>345</v>
      </c>
      <c r="N63" s="85">
        <v>5</v>
      </c>
      <c r="O63" s="54" t="s">
        <v>564</v>
      </c>
      <c r="P63" s="54">
        <v>35</v>
      </c>
    </row>
    <row r="64" spans="2:16">
      <c r="B64" s="54" t="s">
        <v>41</v>
      </c>
      <c r="C64" s="54" t="s">
        <v>697</v>
      </c>
      <c r="D64" s="54" t="s">
        <v>274</v>
      </c>
      <c r="E64" s="60" t="s">
        <v>275</v>
      </c>
      <c r="F64" s="85" t="s">
        <v>342</v>
      </c>
      <c r="G64" s="85" t="s">
        <v>343</v>
      </c>
      <c r="H64" s="86" t="s">
        <v>344</v>
      </c>
      <c r="I64" s="87" t="str">
        <f t="shared" si="0"/>
        <v>Golay0483_MS17265</v>
      </c>
      <c r="J64" s="87" t="str">
        <f t="shared" si="1"/>
        <v>gtcCTATGCCGGCTAtgGTGYCAGCMGCCGCGGTA</v>
      </c>
      <c r="K64" s="54" t="s">
        <v>356</v>
      </c>
      <c r="L64" s="60" t="s">
        <v>364</v>
      </c>
      <c r="M64" s="54" t="s">
        <v>345</v>
      </c>
      <c r="N64" s="85">
        <v>5</v>
      </c>
      <c r="O64" s="54" t="s">
        <v>564</v>
      </c>
      <c r="P64" s="54">
        <v>35</v>
      </c>
    </row>
    <row r="65" spans="2:16">
      <c r="B65" s="54" t="s">
        <v>40</v>
      </c>
      <c r="C65" s="54" t="s">
        <v>698</v>
      </c>
      <c r="D65" s="54" t="s">
        <v>276</v>
      </c>
      <c r="E65" s="60" t="s">
        <v>277</v>
      </c>
      <c r="F65" s="85" t="s">
        <v>342</v>
      </c>
      <c r="G65" s="85" t="s">
        <v>343</v>
      </c>
      <c r="H65" s="86" t="s">
        <v>344</v>
      </c>
      <c r="I65" s="87" t="str">
        <f t="shared" si="0"/>
        <v>Golay0484_MS17268</v>
      </c>
      <c r="J65" s="87" t="str">
        <f t="shared" si="1"/>
        <v>gtcGTGGTATGGGAGtgGTGYCAGCMGCCGCGGTA</v>
      </c>
      <c r="K65" s="54" t="s">
        <v>356</v>
      </c>
      <c r="L65" s="60" t="s">
        <v>364</v>
      </c>
      <c r="M65" s="54" t="s">
        <v>345</v>
      </c>
      <c r="N65" s="85">
        <v>5</v>
      </c>
      <c r="O65" s="54" t="s">
        <v>564</v>
      </c>
      <c r="P65" s="54">
        <v>35</v>
      </c>
    </row>
    <row r="66" spans="2:16">
      <c r="B66" s="54" t="s">
        <v>39</v>
      </c>
      <c r="C66" s="54" t="s">
        <v>699</v>
      </c>
      <c r="D66" s="54" t="s">
        <v>278</v>
      </c>
      <c r="E66" s="60" t="s">
        <v>279</v>
      </c>
      <c r="F66" s="85" t="s">
        <v>342</v>
      </c>
      <c r="G66" s="85" t="s">
        <v>343</v>
      </c>
      <c r="H66" s="86" t="s">
        <v>344</v>
      </c>
      <c r="I66" s="87" t="str">
        <f t="shared" si="0"/>
        <v>Golay0485_MS17484</v>
      </c>
      <c r="J66" s="87" t="str">
        <f t="shared" si="1"/>
        <v>gtcTGTACCAACCGAtgGTGYCAGCMGCCGCGGTA</v>
      </c>
      <c r="K66" s="54" t="s">
        <v>356</v>
      </c>
      <c r="L66" s="60" t="s">
        <v>364</v>
      </c>
      <c r="M66" s="54" t="s">
        <v>345</v>
      </c>
      <c r="N66" s="85">
        <v>5</v>
      </c>
      <c r="O66" s="54" t="s">
        <v>564</v>
      </c>
      <c r="P66" s="54">
        <v>35</v>
      </c>
    </row>
    <row r="67" spans="2:16">
      <c r="B67" s="54" t="s">
        <v>38</v>
      </c>
      <c r="C67" s="54" t="s">
        <v>700</v>
      </c>
      <c r="D67" s="54" t="s">
        <v>280</v>
      </c>
      <c r="E67" s="60" t="s">
        <v>281</v>
      </c>
      <c r="F67" s="85" t="s">
        <v>342</v>
      </c>
      <c r="G67" s="85" t="s">
        <v>343</v>
      </c>
      <c r="H67" s="86" t="s">
        <v>344</v>
      </c>
      <c r="I67" s="87" t="str">
        <f t="shared" ref="I67:I97" si="2">(D67&amp;"_"&amp;C67)</f>
        <v>Golay0486_MS17487</v>
      </c>
      <c r="J67" s="87" t="str">
        <f t="shared" ref="J67:J97" si="3">CONCATENATE(F67,E67,G67,H67)</f>
        <v>gtcAGGGTACAGGGTtgGTGYCAGCMGCCGCGGTA</v>
      </c>
      <c r="K67" s="54" t="s">
        <v>356</v>
      </c>
      <c r="L67" s="60" t="s">
        <v>364</v>
      </c>
      <c r="M67" s="54" t="s">
        <v>345</v>
      </c>
      <c r="N67" s="85">
        <v>5</v>
      </c>
      <c r="O67" s="54" t="s">
        <v>564</v>
      </c>
      <c r="P67" s="54">
        <v>35</v>
      </c>
    </row>
    <row r="68" spans="2:16">
      <c r="B68" s="54" t="s">
        <v>37</v>
      </c>
      <c r="C68" s="54" t="s">
        <v>701</v>
      </c>
      <c r="D68" s="54" t="s">
        <v>282</v>
      </c>
      <c r="E68" s="60" t="s">
        <v>283</v>
      </c>
      <c r="F68" s="85" t="s">
        <v>342</v>
      </c>
      <c r="G68" s="85" t="s">
        <v>343</v>
      </c>
      <c r="H68" s="86" t="s">
        <v>344</v>
      </c>
      <c r="I68" s="87" t="str">
        <f t="shared" si="2"/>
        <v>Golay0487_MS20569</v>
      </c>
      <c r="J68" s="87" t="str">
        <f t="shared" si="3"/>
        <v>gtcAGAGTGCTAATCtgGTGYCAGCMGCCGCGGTA</v>
      </c>
      <c r="K68" s="54" t="s">
        <v>356</v>
      </c>
      <c r="L68" s="60" t="s">
        <v>364</v>
      </c>
      <c r="M68" s="54" t="s">
        <v>345</v>
      </c>
      <c r="N68" s="85">
        <v>5</v>
      </c>
      <c r="O68" s="54" t="s">
        <v>564</v>
      </c>
      <c r="P68" s="54">
        <v>35</v>
      </c>
    </row>
    <row r="69" spans="2:16">
      <c r="B69" s="54" t="s">
        <v>36</v>
      </c>
      <c r="C69" s="54" t="s">
        <v>702</v>
      </c>
      <c r="D69" s="54" t="s">
        <v>284</v>
      </c>
      <c r="E69" s="60" t="s">
        <v>285</v>
      </c>
      <c r="F69" s="85" t="s">
        <v>342</v>
      </c>
      <c r="G69" s="85" t="s">
        <v>343</v>
      </c>
      <c r="H69" s="86" t="s">
        <v>344</v>
      </c>
      <c r="I69" s="87" t="str">
        <f t="shared" si="2"/>
        <v>Golay0488_MS20572</v>
      </c>
      <c r="J69" s="87" t="str">
        <f t="shared" si="3"/>
        <v>gtcTTGGCGGGTTATtgGTGYCAGCMGCCGCGGTA</v>
      </c>
      <c r="K69" s="54" t="s">
        <v>356</v>
      </c>
      <c r="L69" s="60" t="s">
        <v>364</v>
      </c>
      <c r="M69" s="54" t="s">
        <v>345</v>
      </c>
      <c r="N69" s="85">
        <v>5</v>
      </c>
      <c r="O69" s="54" t="s">
        <v>564</v>
      </c>
      <c r="P69" s="54">
        <v>35</v>
      </c>
    </row>
    <row r="70" spans="2:16">
      <c r="B70" s="54" t="s">
        <v>35</v>
      </c>
      <c r="C70" s="54" t="s">
        <v>703</v>
      </c>
      <c r="D70" s="54" t="s">
        <v>286</v>
      </c>
      <c r="E70" s="60" t="s">
        <v>287</v>
      </c>
      <c r="F70" s="85" t="s">
        <v>342</v>
      </c>
      <c r="G70" s="85" t="s">
        <v>343</v>
      </c>
      <c r="H70" s="86" t="s">
        <v>344</v>
      </c>
      <c r="I70" s="87" t="str">
        <f t="shared" si="2"/>
        <v>Golay0489_MS21277</v>
      </c>
      <c r="J70" s="87" t="str">
        <f t="shared" si="3"/>
        <v>gtcCACGATGGTCATtgGTGYCAGCMGCCGCGGTA</v>
      </c>
      <c r="K70" s="54" t="s">
        <v>356</v>
      </c>
      <c r="L70" s="60" t="s">
        <v>364</v>
      </c>
      <c r="M70" s="54" t="s">
        <v>345</v>
      </c>
      <c r="N70" s="85">
        <v>5</v>
      </c>
      <c r="O70" s="54" t="s">
        <v>564</v>
      </c>
      <c r="P70" s="54">
        <v>35</v>
      </c>
    </row>
    <row r="71" spans="2:16">
      <c r="B71" s="54" t="s">
        <v>34</v>
      </c>
      <c r="C71" s="54" t="s">
        <v>704</v>
      </c>
      <c r="D71" s="54" t="s">
        <v>288</v>
      </c>
      <c r="E71" s="60" t="s">
        <v>289</v>
      </c>
      <c r="F71" s="85" t="s">
        <v>342</v>
      </c>
      <c r="G71" s="85" t="s">
        <v>343</v>
      </c>
      <c r="H71" s="86" t="s">
        <v>344</v>
      </c>
      <c r="I71" s="87" t="str">
        <f t="shared" si="2"/>
        <v>Golay0490_MS21280</v>
      </c>
      <c r="J71" s="87" t="str">
        <f t="shared" si="3"/>
        <v>gtcGTCACCAATCCGtgGTGYCAGCMGCCGCGGTA</v>
      </c>
      <c r="K71" s="54" t="s">
        <v>356</v>
      </c>
      <c r="L71" s="60" t="s">
        <v>364</v>
      </c>
      <c r="M71" s="54" t="s">
        <v>345</v>
      </c>
      <c r="N71" s="85">
        <v>5</v>
      </c>
      <c r="O71" s="54" t="s">
        <v>564</v>
      </c>
      <c r="P71" s="54">
        <v>35</v>
      </c>
    </row>
    <row r="72" spans="2:16">
      <c r="B72" s="54" t="s">
        <v>33</v>
      </c>
      <c r="C72" s="54" t="s">
        <v>705</v>
      </c>
      <c r="D72" s="54" t="s">
        <v>290</v>
      </c>
      <c r="E72" s="60" t="s">
        <v>291</v>
      </c>
      <c r="F72" s="85" t="s">
        <v>342</v>
      </c>
      <c r="G72" s="85" t="s">
        <v>343</v>
      </c>
      <c r="H72" s="86" t="s">
        <v>344</v>
      </c>
      <c r="I72" s="87" t="str">
        <f t="shared" si="2"/>
        <v>Golay0491_MS22230</v>
      </c>
      <c r="J72" s="87" t="str">
        <f t="shared" si="3"/>
        <v>gtcCACTAACAAACGtgGTGYCAGCMGCCGCGGTA</v>
      </c>
      <c r="K72" s="54" t="s">
        <v>356</v>
      </c>
      <c r="L72" s="60" t="s">
        <v>364</v>
      </c>
      <c r="M72" s="54" t="s">
        <v>345</v>
      </c>
      <c r="N72" s="85">
        <v>5</v>
      </c>
      <c r="O72" s="54" t="s">
        <v>564</v>
      </c>
      <c r="P72" s="54">
        <v>35</v>
      </c>
    </row>
    <row r="73" spans="2:16">
      <c r="B73" s="54" t="s">
        <v>32</v>
      </c>
      <c r="C73" s="54" t="s">
        <v>706</v>
      </c>
      <c r="D73" s="54" t="s">
        <v>292</v>
      </c>
      <c r="E73" s="60" t="s">
        <v>293</v>
      </c>
      <c r="F73" s="85" t="s">
        <v>342</v>
      </c>
      <c r="G73" s="85" t="s">
        <v>343</v>
      </c>
      <c r="H73" s="86" t="s">
        <v>344</v>
      </c>
      <c r="I73" s="87" t="str">
        <f t="shared" si="2"/>
        <v>Golay0492_MS22233</v>
      </c>
      <c r="J73" s="87" t="str">
        <f t="shared" si="3"/>
        <v>gtcTTCCAGGCAGATtgGTGYCAGCMGCCGCGGTA</v>
      </c>
      <c r="K73" s="54" t="s">
        <v>356</v>
      </c>
      <c r="L73" s="60" t="s">
        <v>364</v>
      </c>
      <c r="M73" s="54" t="s">
        <v>345</v>
      </c>
      <c r="N73" s="85">
        <v>5</v>
      </c>
      <c r="O73" s="54" t="s">
        <v>564</v>
      </c>
      <c r="P73" s="54">
        <v>35</v>
      </c>
    </row>
    <row r="74" spans="2:16">
      <c r="B74" s="54" t="s">
        <v>31</v>
      </c>
      <c r="C74" s="54" t="s">
        <v>707</v>
      </c>
      <c r="D74" s="54" t="s">
        <v>294</v>
      </c>
      <c r="E74" s="60" t="s">
        <v>295</v>
      </c>
      <c r="F74" s="85" t="s">
        <v>342</v>
      </c>
      <c r="G74" s="85" t="s">
        <v>343</v>
      </c>
      <c r="H74" s="86" t="s">
        <v>344</v>
      </c>
      <c r="I74" s="87" t="str">
        <f t="shared" si="2"/>
        <v>Golay0493_MS23099</v>
      </c>
      <c r="J74" s="87" t="str">
        <f t="shared" si="3"/>
        <v>gtcTATGGTACCCAGtgGTGYCAGCMGCCGCGGTA</v>
      </c>
      <c r="K74" s="54" t="s">
        <v>356</v>
      </c>
      <c r="L74" s="60" t="s">
        <v>364</v>
      </c>
      <c r="M74" s="54" t="s">
        <v>345</v>
      </c>
      <c r="N74" s="85">
        <v>5</v>
      </c>
      <c r="O74" s="54" t="s">
        <v>564</v>
      </c>
      <c r="P74" s="54">
        <v>35</v>
      </c>
    </row>
    <row r="75" spans="2:16">
      <c r="B75" s="54" t="s">
        <v>30</v>
      </c>
      <c r="C75" s="54" t="s">
        <v>708</v>
      </c>
      <c r="D75" s="54" t="s">
        <v>296</v>
      </c>
      <c r="E75" s="60" t="s">
        <v>297</v>
      </c>
      <c r="F75" s="85" t="s">
        <v>342</v>
      </c>
      <c r="G75" s="85" t="s">
        <v>343</v>
      </c>
      <c r="H75" s="86" t="s">
        <v>344</v>
      </c>
      <c r="I75" s="87" t="str">
        <f t="shared" si="2"/>
        <v>Golay0494_MS23102</v>
      </c>
      <c r="J75" s="87" t="str">
        <f t="shared" si="3"/>
        <v>gtcCACGACTTGACAtgGTGYCAGCMGCCGCGGTA</v>
      </c>
      <c r="K75" s="54" t="s">
        <v>356</v>
      </c>
      <c r="L75" s="60" t="s">
        <v>364</v>
      </c>
      <c r="M75" s="54" t="s">
        <v>345</v>
      </c>
      <c r="N75" s="85">
        <v>5</v>
      </c>
      <c r="O75" s="54" t="s">
        <v>564</v>
      </c>
      <c r="P75" s="54">
        <v>35</v>
      </c>
    </row>
    <row r="76" spans="2:16">
      <c r="B76" s="54" t="s">
        <v>29</v>
      </c>
      <c r="C76" s="84" t="s">
        <v>709</v>
      </c>
      <c r="D76" s="54" t="s">
        <v>298</v>
      </c>
      <c r="E76" s="60" t="s">
        <v>299</v>
      </c>
      <c r="F76" s="85" t="s">
        <v>342</v>
      </c>
      <c r="G76" s="85" t="s">
        <v>343</v>
      </c>
      <c r="H76" s="86" t="s">
        <v>344</v>
      </c>
      <c r="I76" s="87" t="str">
        <f t="shared" si="2"/>
        <v>Golay0495_blank</v>
      </c>
      <c r="J76" s="87" t="str">
        <f t="shared" si="3"/>
        <v>gtcCTTGGAGGCTTAtgGTGYCAGCMGCCGCGGTA</v>
      </c>
      <c r="K76" s="54" t="s">
        <v>356</v>
      </c>
      <c r="L76" s="60" t="s">
        <v>364</v>
      </c>
      <c r="M76" s="54" t="s">
        <v>345</v>
      </c>
      <c r="N76" s="85">
        <v>5</v>
      </c>
      <c r="O76" s="54" t="s">
        <v>565</v>
      </c>
      <c r="P76" s="54">
        <v>35</v>
      </c>
    </row>
    <row r="77" spans="2:16">
      <c r="B77" s="54" t="s">
        <v>28</v>
      </c>
      <c r="C77" s="84" t="s">
        <v>710</v>
      </c>
      <c r="D77" s="54" t="s">
        <v>300</v>
      </c>
      <c r="E77" s="60" t="s">
        <v>301</v>
      </c>
      <c r="F77" s="85" t="s">
        <v>342</v>
      </c>
      <c r="G77" s="85" t="s">
        <v>343</v>
      </c>
      <c r="H77" s="86" t="s">
        <v>344</v>
      </c>
      <c r="I77" s="87" t="str">
        <f t="shared" si="2"/>
        <v>Golay0496_MS5541D</v>
      </c>
      <c r="J77" s="87" t="str">
        <f t="shared" si="3"/>
        <v>gtcACGTGGTTCCACtgGTGYCAGCMGCCGCGGTA</v>
      </c>
      <c r="K77" s="54" t="s">
        <v>356</v>
      </c>
      <c r="L77" s="60" t="s">
        <v>364</v>
      </c>
      <c r="M77" s="54" t="s">
        <v>345</v>
      </c>
      <c r="N77" s="85">
        <v>5</v>
      </c>
      <c r="O77" s="54" t="s">
        <v>564</v>
      </c>
      <c r="P77" s="54">
        <v>35</v>
      </c>
    </row>
    <row r="78" spans="2:16">
      <c r="B78" s="54" t="s">
        <v>27</v>
      </c>
      <c r="C78" s="84" t="s">
        <v>711</v>
      </c>
      <c r="D78" s="54" t="s">
        <v>302</v>
      </c>
      <c r="E78" s="60" t="s">
        <v>303</v>
      </c>
      <c r="F78" s="85" t="s">
        <v>342</v>
      </c>
      <c r="G78" s="85" t="s">
        <v>343</v>
      </c>
      <c r="H78" s="86" t="s">
        <v>344</v>
      </c>
      <c r="I78" s="87" t="str">
        <f t="shared" si="2"/>
        <v>Golay0497_MS8540D</v>
      </c>
      <c r="J78" s="87" t="str">
        <f t="shared" si="3"/>
        <v>gtcGACGCTTTGCTGtgGTGYCAGCMGCCGCGGTA</v>
      </c>
      <c r="K78" s="54" t="s">
        <v>356</v>
      </c>
      <c r="L78" s="60" t="s">
        <v>364</v>
      </c>
      <c r="M78" s="54" t="s">
        <v>345</v>
      </c>
      <c r="N78" s="85">
        <v>5</v>
      </c>
      <c r="O78" s="54" t="s">
        <v>564</v>
      </c>
      <c r="P78" s="54">
        <v>35</v>
      </c>
    </row>
    <row r="79" spans="2:16">
      <c r="B79" s="54" t="s">
        <v>26</v>
      </c>
      <c r="C79" s="84" t="s">
        <v>712</v>
      </c>
      <c r="D79" s="54" t="s">
        <v>304</v>
      </c>
      <c r="E79" s="60" t="s">
        <v>305</v>
      </c>
      <c r="F79" s="85" t="s">
        <v>342</v>
      </c>
      <c r="G79" s="85" t="s">
        <v>343</v>
      </c>
      <c r="H79" s="86" t="s">
        <v>344</v>
      </c>
      <c r="I79" s="87" t="str">
        <f t="shared" si="2"/>
        <v>Golay0498_MS13569D</v>
      </c>
      <c r="J79" s="87" t="str">
        <f t="shared" si="3"/>
        <v>gtcACAGGGTTTGTAtgGTGYCAGCMGCCGCGGTA</v>
      </c>
      <c r="K79" s="54" t="s">
        <v>356</v>
      </c>
      <c r="L79" s="60" t="s">
        <v>364</v>
      </c>
      <c r="M79" s="54" t="s">
        <v>345</v>
      </c>
      <c r="N79" s="85">
        <v>5</v>
      </c>
      <c r="O79" s="54" t="s">
        <v>564</v>
      </c>
      <c r="P79" s="54">
        <v>35</v>
      </c>
    </row>
    <row r="80" spans="2:16">
      <c r="B80" s="54" t="s">
        <v>24</v>
      </c>
      <c r="D80" s="54" t="s">
        <v>306</v>
      </c>
      <c r="E80" s="60" t="s">
        <v>307</v>
      </c>
      <c r="F80" s="85" t="s">
        <v>342</v>
      </c>
      <c r="G80" s="85" t="s">
        <v>343</v>
      </c>
      <c r="H80" s="86" t="s">
        <v>344</v>
      </c>
      <c r="I80" s="87" t="str">
        <f t="shared" si="2"/>
        <v>Golay0499_</v>
      </c>
      <c r="J80" s="87" t="str">
        <f t="shared" si="3"/>
        <v>gtcGCCTATGAGATCtgGTGYCAGCMGCCGCGGTA</v>
      </c>
      <c r="K80" s="54" t="s">
        <v>356</v>
      </c>
      <c r="L80" s="60" t="s">
        <v>364</v>
      </c>
      <c r="M80" s="54" t="s">
        <v>345</v>
      </c>
      <c r="P80" s="54">
        <v>35</v>
      </c>
    </row>
    <row r="81" spans="2:16">
      <c r="B81" s="54" t="s">
        <v>23</v>
      </c>
      <c r="D81" s="54" t="s">
        <v>308</v>
      </c>
      <c r="E81" s="60" t="s">
        <v>309</v>
      </c>
      <c r="F81" s="85" t="s">
        <v>342</v>
      </c>
      <c r="G81" s="85" t="s">
        <v>343</v>
      </c>
      <c r="H81" s="86" t="s">
        <v>344</v>
      </c>
      <c r="I81" s="87" t="str">
        <f t="shared" si="2"/>
        <v>Golay0500_</v>
      </c>
      <c r="J81" s="87" t="str">
        <f t="shared" si="3"/>
        <v>gtcCAAACCTATGGCtgGTGYCAGCMGCCGCGGTA</v>
      </c>
      <c r="K81" s="54" t="s">
        <v>356</v>
      </c>
      <c r="L81" s="60" t="s">
        <v>364</v>
      </c>
      <c r="M81" s="54" t="s">
        <v>345</v>
      </c>
      <c r="P81" s="54">
        <v>35</v>
      </c>
    </row>
    <row r="82" spans="2:16">
      <c r="B82" s="54" t="s">
        <v>22</v>
      </c>
      <c r="D82" s="54" t="s">
        <v>310</v>
      </c>
      <c r="E82" s="60" t="s">
        <v>311</v>
      </c>
      <c r="F82" s="85" t="s">
        <v>342</v>
      </c>
      <c r="G82" s="85" t="s">
        <v>343</v>
      </c>
      <c r="H82" s="86" t="s">
        <v>344</v>
      </c>
      <c r="I82" s="87" t="str">
        <f t="shared" si="2"/>
        <v>Golay0501_</v>
      </c>
      <c r="J82" s="87" t="str">
        <f t="shared" si="3"/>
        <v>gtcATCGCTTAAGGCtgGTGYCAGCMGCCGCGGTA</v>
      </c>
      <c r="K82" s="54" t="s">
        <v>356</v>
      </c>
      <c r="L82" s="60" t="s">
        <v>364</v>
      </c>
      <c r="M82" s="54" t="s">
        <v>345</v>
      </c>
      <c r="P82" s="54">
        <v>35</v>
      </c>
    </row>
    <row r="83" spans="2:16">
      <c r="B83" s="54" t="s">
        <v>21</v>
      </c>
      <c r="D83" s="54" t="s">
        <v>312</v>
      </c>
      <c r="E83" s="60" t="s">
        <v>313</v>
      </c>
      <c r="F83" s="85" t="s">
        <v>342</v>
      </c>
      <c r="G83" s="85" t="s">
        <v>343</v>
      </c>
      <c r="H83" s="86" t="s">
        <v>344</v>
      </c>
      <c r="I83" s="87" t="str">
        <f t="shared" si="2"/>
        <v>Golay0502_</v>
      </c>
      <c r="J83" s="87" t="str">
        <f t="shared" si="3"/>
        <v>gtcACCATCCAACGAtgGTGYCAGCMGCCGCGGTA</v>
      </c>
      <c r="K83" s="54" t="s">
        <v>356</v>
      </c>
      <c r="L83" s="60" t="s">
        <v>364</v>
      </c>
      <c r="M83" s="54" t="s">
        <v>345</v>
      </c>
      <c r="P83" s="54">
        <v>35</v>
      </c>
    </row>
    <row r="84" spans="2:16">
      <c r="B84" s="54" t="s">
        <v>20</v>
      </c>
      <c r="D84" s="54" t="s">
        <v>314</v>
      </c>
      <c r="E84" s="60" t="s">
        <v>315</v>
      </c>
      <c r="F84" s="85" t="s">
        <v>342</v>
      </c>
      <c r="G84" s="85" t="s">
        <v>343</v>
      </c>
      <c r="H84" s="86" t="s">
        <v>344</v>
      </c>
      <c r="I84" s="87" t="str">
        <f t="shared" si="2"/>
        <v>Golay0503_</v>
      </c>
      <c r="J84" s="87" t="str">
        <f t="shared" si="3"/>
        <v>gtcGCAATAGGAGGAtgGTGYCAGCMGCCGCGGTA</v>
      </c>
      <c r="K84" s="54" t="s">
        <v>356</v>
      </c>
      <c r="L84" s="60" t="s">
        <v>364</v>
      </c>
      <c r="M84" s="54" t="s">
        <v>345</v>
      </c>
      <c r="P84" s="54">
        <v>35</v>
      </c>
    </row>
    <row r="85" spans="2:16">
      <c r="B85" s="54" t="s">
        <v>19</v>
      </c>
      <c r="D85" s="54" t="s">
        <v>316</v>
      </c>
      <c r="E85" s="60" t="s">
        <v>317</v>
      </c>
      <c r="F85" s="85" t="s">
        <v>342</v>
      </c>
      <c r="G85" s="85" t="s">
        <v>343</v>
      </c>
      <c r="H85" s="86" t="s">
        <v>344</v>
      </c>
      <c r="I85" s="87" t="str">
        <f t="shared" si="2"/>
        <v>Golay0504_</v>
      </c>
      <c r="J85" s="87" t="str">
        <f t="shared" si="3"/>
        <v>gtcCCGAACGTCACTtgGTGYCAGCMGCCGCGGTA</v>
      </c>
      <c r="K85" s="54" t="s">
        <v>356</v>
      </c>
      <c r="L85" s="60" t="s">
        <v>364</v>
      </c>
      <c r="M85" s="54" t="s">
        <v>345</v>
      </c>
      <c r="P85" s="54">
        <v>35</v>
      </c>
    </row>
    <row r="86" spans="2:16">
      <c r="B86" s="54" t="s">
        <v>18</v>
      </c>
      <c r="D86" s="54" t="s">
        <v>318</v>
      </c>
      <c r="E86" s="60" t="s">
        <v>319</v>
      </c>
      <c r="F86" s="85" t="s">
        <v>342</v>
      </c>
      <c r="G86" s="85" t="s">
        <v>343</v>
      </c>
      <c r="H86" s="86" t="s">
        <v>344</v>
      </c>
      <c r="I86" s="87" t="str">
        <f t="shared" si="2"/>
        <v>Golay0505_</v>
      </c>
      <c r="J86" s="87" t="str">
        <f t="shared" si="3"/>
        <v>gtcACACCAACACCAtgGTGYCAGCMGCCGCGGTA</v>
      </c>
      <c r="K86" s="54" t="s">
        <v>356</v>
      </c>
      <c r="L86" s="60" t="s">
        <v>364</v>
      </c>
      <c r="M86" s="54" t="s">
        <v>345</v>
      </c>
      <c r="P86" s="54">
        <v>35</v>
      </c>
    </row>
    <row r="87" spans="2:16">
      <c r="B87" s="54" t="s">
        <v>17</v>
      </c>
      <c r="D87" s="54" t="s">
        <v>320</v>
      </c>
      <c r="E87" s="60" t="s">
        <v>321</v>
      </c>
      <c r="F87" s="85" t="s">
        <v>342</v>
      </c>
      <c r="G87" s="85" t="s">
        <v>343</v>
      </c>
      <c r="H87" s="86" t="s">
        <v>344</v>
      </c>
      <c r="I87" s="87" t="str">
        <f t="shared" si="2"/>
        <v>Golay0506_</v>
      </c>
      <c r="J87" s="87" t="str">
        <f t="shared" si="3"/>
        <v>gtcCCATCACATAGGtgGTGYCAGCMGCCGCGGTA</v>
      </c>
      <c r="K87" s="54" t="s">
        <v>356</v>
      </c>
      <c r="L87" s="60" t="s">
        <v>364</v>
      </c>
      <c r="M87" s="54" t="s">
        <v>345</v>
      </c>
      <c r="P87" s="54">
        <v>35</v>
      </c>
    </row>
    <row r="88" spans="2:16">
      <c r="B88" s="54" t="s">
        <v>16</v>
      </c>
      <c r="D88" s="54" t="s">
        <v>322</v>
      </c>
      <c r="E88" s="60" t="s">
        <v>323</v>
      </c>
      <c r="F88" s="85" t="s">
        <v>342</v>
      </c>
      <c r="G88" s="85" t="s">
        <v>343</v>
      </c>
      <c r="H88" s="86" t="s">
        <v>344</v>
      </c>
      <c r="I88" s="87" t="str">
        <f t="shared" si="2"/>
        <v>Golay0507_</v>
      </c>
      <c r="J88" s="87" t="str">
        <f t="shared" si="3"/>
        <v>gtcCGACACGGAGAAtgGTGYCAGCMGCCGCGGTA</v>
      </c>
      <c r="K88" s="54" t="s">
        <v>356</v>
      </c>
      <c r="L88" s="60" t="s">
        <v>364</v>
      </c>
      <c r="M88" s="54" t="s">
        <v>345</v>
      </c>
      <c r="P88" s="54">
        <v>35</v>
      </c>
    </row>
    <row r="89" spans="2:16">
      <c r="B89" s="54" t="s">
        <v>15</v>
      </c>
      <c r="D89" s="54" t="s">
        <v>324</v>
      </c>
      <c r="E89" s="60" t="s">
        <v>325</v>
      </c>
      <c r="F89" s="85" t="s">
        <v>342</v>
      </c>
      <c r="G89" s="85" t="s">
        <v>343</v>
      </c>
      <c r="H89" s="86" t="s">
        <v>344</v>
      </c>
      <c r="I89" s="87" t="str">
        <f t="shared" si="2"/>
        <v>Golay0508_</v>
      </c>
      <c r="J89" s="87" t="str">
        <f t="shared" si="3"/>
        <v>gtcGAACCTATGACAtgGTGYCAGCMGCCGCGGTA</v>
      </c>
      <c r="K89" s="54" t="s">
        <v>356</v>
      </c>
      <c r="L89" s="60" t="s">
        <v>364</v>
      </c>
      <c r="M89" s="54" t="s">
        <v>345</v>
      </c>
      <c r="P89" s="54">
        <v>35</v>
      </c>
    </row>
    <row r="90" spans="2:16">
      <c r="B90" s="54" t="s">
        <v>14</v>
      </c>
      <c r="D90" s="54" t="s">
        <v>326</v>
      </c>
      <c r="E90" s="60" t="s">
        <v>327</v>
      </c>
      <c r="F90" s="85" t="s">
        <v>342</v>
      </c>
      <c r="G90" s="85" t="s">
        <v>343</v>
      </c>
      <c r="H90" s="86" t="s">
        <v>344</v>
      </c>
      <c r="I90" s="87" t="str">
        <f t="shared" si="2"/>
        <v>Golay0509_</v>
      </c>
      <c r="J90" s="87" t="str">
        <f t="shared" si="3"/>
        <v>gtcATGCCGGTAATAtgGTGYCAGCMGCCGCGGTA</v>
      </c>
      <c r="K90" s="54" t="s">
        <v>356</v>
      </c>
      <c r="L90" s="60" t="s">
        <v>364</v>
      </c>
      <c r="M90" s="54" t="s">
        <v>345</v>
      </c>
      <c r="P90" s="54">
        <v>35</v>
      </c>
    </row>
    <row r="91" spans="2:16">
      <c r="B91" s="54" t="s">
        <v>13</v>
      </c>
      <c r="D91" s="54" t="s">
        <v>328</v>
      </c>
      <c r="E91" s="60" t="s">
        <v>329</v>
      </c>
      <c r="F91" s="85" t="s">
        <v>342</v>
      </c>
      <c r="G91" s="85" t="s">
        <v>343</v>
      </c>
      <c r="H91" s="86" t="s">
        <v>344</v>
      </c>
      <c r="I91" s="87" t="str">
        <f t="shared" si="2"/>
        <v>Golay0510_</v>
      </c>
      <c r="J91" s="87" t="str">
        <f t="shared" si="3"/>
        <v>gtcGAACAGCTCTACtgGTGYCAGCMGCCGCGGTA</v>
      </c>
      <c r="K91" s="54" t="s">
        <v>356</v>
      </c>
      <c r="L91" s="60" t="s">
        <v>364</v>
      </c>
      <c r="M91" s="54" t="s">
        <v>345</v>
      </c>
      <c r="P91" s="54">
        <v>35</v>
      </c>
    </row>
    <row r="92" spans="2:16">
      <c r="B92" s="54" t="s">
        <v>12</v>
      </c>
      <c r="D92" s="54" t="s">
        <v>330</v>
      </c>
      <c r="E92" s="60" t="s">
        <v>331</v>
      </c>
      <c r="F92" s="85" t="s">
        <v>342</v>
      </c>
      <c r="G92" s="85" t="s">
        <v>343</v>
      </c>
      <c r="H92" s="86" t="s">
        <v>344</v>
      </c>
      <c r="I92" s="87" t="str">
        <f t="shared" si="2"/>
        <v>Golay0511_</v>
      </c>
      <c r="J92" s="87" t="str">
        <f t="shared" si="3"/>
        <v>gtcGTGAGTCATACCtgGTGYCAGCMGCCGCGGTA</v>
      </c>
      <c r="K92" s="54" t="s">
        <v>356</v>
      </c>
      <c r="L92" s="60" t="s">
        <v>364</v>
      </c>
      <c r="M92" s="54" t="s">
        <v>345</v>
      </c>
      <c r="P92" s="54">
        <v>35</v>
      </c>
    </row>
    <row r="93" spans="2:16">
      <c r="B93" s="54" t="s">
        <v>11</v>
      </c>
      <c r="D93" s="54" t="s">
        <v>332</v>
      </c>
      <c r="E93" s="60" t="s">
        <v>333</v>
      </c>
      <c r="F93" s="85" t="s">
        <v>342</v>
      </c>
      <c r="G93" s="85" t="s">
        <v>343</v>
      </c>
      <c r="H93" s="86" t="s">
        <v>344</v>
      </c>
      <c r="I93" s="87" t="str">
        <f t="shared" si="2"/>
        <v>Golay0512_</v>
      </c>
      <c r="J93" s="87" t="str">
        <f t="shared" si="3"/>
        <v>gtcTGGCCGTTACTGtgGTGYCAGCMGCCGCGGTA</v>
      </c>
      <c r="K93" s="54" t="s">
        <v>356</v>
      </c>
      <c r="L93" s="60" t="s">
        <v>364</v>
      </c>
      <c r="M93" s="54" t="s">
        <v>345</v>
      </c>
      <c r="P93" s="54">
        <v>35</v>
      </c>
    </row>
    <row r="94" spans="2:16">
      <c r="B94" s="54" t="s">
        <v>10</v>
      </c>
      <c r="C94" s="84"/>
      <c r="D94" s="54" t="s">
        <v>334</v>
      </c>
      <c r="E94" s="60" t="s">
        <v>335</v>
      </c>
      <c r="F94" s="85" t="s">
        <v>342</v>
      </c>
      <c r="G94" s="85" t="s">
        <v>343</v>
      </c>
      <c r="H94" s="86" t="s">
        <v>344</v>
      </c>
      <c r="I94" s="87" t="str">
        <f t="shared" si="2"/>
        <v>Golay0513_</v>
      </c>
      <c r="J94" s="87" t="str">
        <f t="shared" si="3"/>
        <v>gtcTAGAGCTGCCATtgGTGYCAGCMGCCGCGGTA</v>
      </c>
      <c r="K94" s="54" t="s">
        <v>356</v>
      </c>
      <c r="L94" s="60" t="s">
        <v>364</v>
      </c>
      <c r="M94" s="54" t="s">
        <v>345</v>
      </c>
      <c r="P94" s="54">
        <v>35</v>
      </c>
    </row>
    <row r="95" spans="2:16">
      <c r="B95" s="54" t="s">
        <v>9</v>
      </c>
      <c r="C95" s="84"/>
      <c r="D95" s="54" t="s">
        <v>336</v>
      </c>
      <c r="E95" s="60" t="s">
        <v>337</v>
      </c>
      <c r="F95" s="85" t="s">
        <v>342</v>
      </c>
      <c r="G95" s="85" t="s">
        <v>343</v>
      </c>
      <c r="H95" s="86" t="s">
        <v>344</v>
      </c>
      <c r="I95" s="87" t="str">
        <f t="shared" si="2"/>
        <v>Golay0514_</v>
      </c>
      <c r="J95" s="87" t="str">
        <f t="shared" si="3"/>
        <v>gtcATCTAGTGGCAAtgGTGYCAGCMGCCGCGGTA</v>
      </c>
      <c r="K95" s="54" t="s">
        <v>356</v>
      </c>
      <c r="L95" s="60" t="s">
        <v>364</v>
      </c>
      <c r="M95" s="54" t="s">
        <v>345</v>
      </c>
      <c r="P95" s="54">
        <v>35</v>
      </c>
    </row>
    <row r="96" spans="2:16">
      <c r="B96" s="54" t="s">
        <v>8</v>
      </c>
      <c r="C96" s="84"/>
      <c r="D96" s="54" t="s">
        <v>338</v>
      </c>
      <c r="E96" s="60" t="s">
        <v>339</v>
      </c>
      <c r="F96" s="85" t="s">
        <v>342</v>
      </c>
      <c r="G96" s="85" t="s">
        <v>343</v>
      </c>
      <c r="H96" s="86" t="s">
        <v>344</v>
      </c>
      <c r="I96" s="87" t="str">
        <f t="shared" si="2"/>
        <v>Golay0515_</v>
      </c>
      <c r="J96" s="87" t="str">
        <f t="shared" si="3"/>
        <v>gtcCCTTCAATGGGAtgGTGYCAGCMGCCGCGGTA</v>
      </c>
      <c r="K96" s="54" t="s">
        <v>356</v>
      </c>
      <c r="L96" s="60" t="s">
        <v>364</v>
      </c>
      <c r="M96" s="54" t="s">
        <v>345</v>
      </c>
      <c r="P96" s="54">
        <v>35</v>
      </c>
    </row>
    <row r="97" spans="1:18">
      <c r="B97" s="54" t="s">
        <v>7</v>
      </c>
      <c r="C97" s="84"/>
      <c r="D97" s="54" t="s">
        <v>340</v>
      </c>
      <c r="E97" s="60" t="s">
        <v>341</v>
      </c>
      <c r="F97" s="85" t="s">
        <v>342</v>
      </c>
      <c r="G97" s="85" t="s">
        <v>343</v>
      </c>
      <c r="H97" s="86" t="s">
        <v>344</v>
      </c>
      <c r="I97" s="87" t="str">
        <f t="shared" si="2"/>
        <v>Golay0516_</v>
      </c>
      <c r="J97" s="87" t="str">
        <f t="shared" si="3"/>
        <v>gtcTTGACGACATCGtgGTGYCAGCMGCCGCGGTA</v>
      </c>
      <c r="K97" s="54" t="s">
        <v>356</v>
      </c>
      <c r="L97" s="60" t="s">
        <v>364</v>
      </c>
      <c r="M97" s="54" t="s">
        <v>345</v>
      </c>
      <c r="P97" s="54">
        <v>35</v>
      </c>
    </row>
    <row r="98" spans="1:18">
      <c r="A98" s="58" t="s">
        <v>569</v>
      </c>
      <c r="B98" s="43" t="s">
        <v>103</v>
      </c>
      <c r="C98" s="59" t="s">
        <v>713</v>
      </c>
      <c r="D98" s="59" t="s">
        <v>150</v>
      </c>
      <c r="E98" s="88" t="s">
        <v>151</v>
      </c>
      <c r="F98" s="89" t="s">
        <v>342</v>
      </c>
      <c r="G98" s="89" t="s">
        <v>343</v>
      </c>
      <c r="H98" s="76" t="s">
        <v>344</v>
      </c>
      <c r="I98" s="90" t="str">
        <f>(D98&amp;"_"&amp;C98)</f>
        <v>Golay0421_TR068</v>
      </c>
      <c r="J98" s="90" t="str">
        <f>CONCATENATE(F98,E98,G98,H98)</f>
        <v>gtcCTTCGACTTTCCtgGTGYCAGCMGCCGCGGTA</v>
      </c>
      <c r="K98" s="59" t="s">
        <v>354</v>
      </c>
      <c r="L98" s="88" t="s">
        <v>362</v>
      </c>
      <c r="M98" s="59" t="s">
        <v>345</v>
      </c>
      <c r="N98" s="89">
        <v>15</v>
      </c>
      <c r="O98" s="59" t="s">
        <v>564</v>
      </c>
      <c r="P98" s="59">
        <v>35</v>
      </c>
      <c r="Q98" s="59"/>
      <c r="R98" s="59"/>
    </row>
    <row r="99" spans="1:18">
      <c r="A99" s="121" t="s">
        <v>1934</v>
      </c>
      <c r="B99" s="28" t="s">
        <v>102</v>
      </c>
      <c r="C99" s="54" t="s">
        <v>714</v>
      </c>
      <c r="D99" s="54" t="s">
        <v>152</v>
      </c>
      <c r="E99" s="60" t="s">
        <v>153</v>
      </c>
      <c r="F99" s="85" t="s">
        <v>342</v>
      </c>
      <c r="G99" s="85" t="s">
        <v>343</v>
      </c>
      <c r="H99" s="86" t="s">
        <v>344</v>
      </c>
      <c r="I99" s="87" t="str">
        <f t="shared" ref="I99:I162" si="4">(D99&amp;"_"&amp;C99)</f>
        <v>Golay0422_TR082</v>
      </c>
      <c r="J99" s="87" t="str">
        <f t="shared" ref="J99:J162" si="5">CONCATENATE(F99,E99,G99,H99)</f>
        <v>gtcGTCATAAGAACCtgGTGYCAGCMGCCGCGGTA</v>
      </c>
      <c r="K99" s="54" t="s">
        <v>354</v>
      </c>
      <c r="L99" s="60" t="s">
        <v>362</v>
      </c>
      <c r="M99" s="54" t="s">
        <v>345</v>
      </c>
      <c r="N99" s="85">
        <v>15</v>
      </c>
      <c r="O99" s="54" t="s">
        <v>564</v>
      </c>
      <c r="P99" s="54">
        <v>35</v>
      </c>
    </row>
    <row r="100" spans="1:18">
      <c r="B100" s="28" t="s">
        <v>101</v>
      </c>
      <c r="C100" s="54" t="s">
        <v>715</v>
      </c>
      <c r="D100" s="54" t="s">
        <v>154</v>
      </c>
      <c r="E100" s="60" t="s">
        <v>155</v>
      </c>
      <c r="F100" s="85" t="s">
        <v>342</v>
      </c>
      <c r="G100" s="85" t="s">
        <v>343</v>
      </c>
      <c r="H100" s="86" t="s">
        <v>344</v>
      </c>
      <c r="I100" s="87" t="str">
        <f t="shared" si="4"/>
        <v>Golay0423_TR067</v>
      </c>
      <c r="J100" s="87" t="str">
        <f t="shared" si="5"/>
        <v>gtcGTCCGCAAGTTAtgGTGYCAGCMGCCGCGGTA</v>
      </c>
      <c r="K100" s="54" t="s">
        <v>354</v>
      </c>
      <c r="L100" s="60" t="s">
        <v>362</v>
      </c>
      <c r="M100" s="54" t="s">
        <v>345</v>
      </c>
      <c r="N100" s="85">
        <v>15</v>
      </c>
      <c r="O100" s="54" t="s">
        <v>564</v>
      </c>
      <c r="P100" s="54">
        <v>35</v>
      </c>
    </row>
    <row r="101" spans="1:18">
      <c r="B101" s="28" t="s">
        <v>100</v>
      </c>
      <c r="C101" s="54" t="s">
        <v>716</v>
      </c>
      <c r="D101" s="54" t="s">
        <v>156</v>
      </c>
      <c r="E101" s="60" t="s">
        <v>157</v>
      </c>
      <c r="F101" s="85" t="s">
        <v>342</v>
      </c>
      <c r="G101" s="85" t="s">
        <v>343</v>
      </c>
      <c r="H101" s="86" t="s">
        <v>344</v>
      </c>
      <c r="I101" s="87" t="str">
        <f t="shared" si="4"/>
        <v>Golay0424_TR096</v>
      </c>
      <c r="J101" s="87" t="str">
        <f t="shared" si="5"/>
        <v>gtcCGTAGAGCTCTCtgGTGYCAGCMGCCGCGGTA</v>
      </c>
      <c r="K101" s="54" t="s">
        <v>354</v>
      </c>
      <c r="L101" s="60" t="s">
        <v>362</v>
      </c>
      <c r="M101" s="54" t="s">
        <v>345</v>
      </c>
      <c r="N101" s="85">
        <v>15</v>
      </c>
      <c r="O101" s="54" t="s">
        <v>564</v>
      </c>
      <c r="P101" s="54">
        <v>35</v>
      </c>
    </row>
    <row r="102" spans="1:18">
      <c r="A102" s="93"/>
      <c r="B102" s="28" t="s">
        <v>99</v>
      </c>
      <c r="C102" s="54" t="s">
        <v>717</v>
      </c>
      <c r="D102" s="54" t="s">
        <v>158</v>
      </c>
      <c r="E102" s="60" t="s">
        <v>159</v>
      </c>
      <c r="F102" s="85" t="s">
        <v>342</v>
      </c>
      <c r="G102" s="85" t="s">
        <v>343</v>
      </c>
      <c r="H102" s="86" t="s">
        <v>344</v>
      </c>
      <c r="I102" s="87" t="str">
        <f t="shared" si="4"/>
        <v>Golay0425_TR075</v>
      </c>
      <c r="J102" s="87" t="str">
        <f t="shared" si="5"/>
        <v>gtcCCTCTGAGAGCTtgGTGYCAGCMGCCGCGGTA</v>
      </c>
      <c r="K102" s="54" t="s">
        <v>354</v>
      </c>
      <c r="L102" s="60" t="s">
        <v>362</v>
      </c>
      <c r="M102" s="54" t="s">
        <v>345</v>
      </c>
      <c r="N102" s="85">
        <v>15</v>
      </c>
      <c r="O102" s="54" t="s">
        <v>564</v>
      </c>
      <c r="P102" s="54">
        <v>35</v>
      </c>
    </row>
    <row r="103" spans="1:18">
      <c r="B103" s="28" t="s">
        <v>98</v>
      </c>
      <c r="C103" s="54" t="s">
        <v>718</v>
      </c>
      <c r="D103" s="54" t="s">
        <v>160</v>
      </c>
      <c r="E103" s="60" t="s">
        <v>161</v>
      </c>
      <c r="F103" s="85" t="s">
        <v>342</v>
      </c>
      <c r="G103" s="85" t="s">
        <v>343</v>
      </c>
      <c r="H103" s="86" t="s">
        <v>344</v>
      </c>
      <c r="I103" s="87" t="str">
        <f t="shared" si="4"/>
        <v>Golay0426_TR071</v>
      </c>
      <c r="J103" s="87" t="str">
        <f t="shared" si="5"/>
        <v>gtcCCTCGATGCAGTtgGTGYCAGCMGCCGCGGTA</v>
      </c>
      <c r="K103" s="54" t="s">
        <v>354</v>
      </c>
      <c r="L103" s="60" t="s">
        <v>362</v>
      </c>
      <c r="M103" s="54" t="s">
        <v>345</v>
      </c>
      <c r="N103" s="85">
        <v>15</v>
      </c>
      <c r="O103" s="54" t="s">
        <v>564</v>
      </c>
      <c r="P103" s="54">
        <v>35</v>
      </c>
    </row>
    <row r="104" spans="1:18">
      <c r="B104" s="28" t="s">
        <v>97</v>
      </c>
      <c r="C104" s="54" t="s">
        <v>719</v>
      </c>
      <c r="D104" s="54" t="s">
        <v>162</v>
      </c>
      <c r="E104" s="60" t="s">
        <v>163</v>
      </c>
      <c r="F104" s="85" t="s">
        <v>342</v>
      </c>
      <c r="G104" s="85" t="s">
        <v>343</v>
      </c>
      <c r="H104" s="86" t="s">
        <v>344</v>
      </c>
      <c r="I104" s="87" t="str">
        <f t="shared" si="4"/>
        <v>Golay0427_TR078</v>
      </c>
      <c r="J104" s="87" t="str">
        <f t="shared" si="5"/>
        <v>gtcGCGGACTATTCAtgGTGYCAGCMGCCGCGGTA</v>
      </c>
      <c r="K104" s="54" t="s">
        <v>354</v>
      </c>
      <c r="L104" s="60" t="s">
        <v>362</v>
      </c>
      <c r="M104" s="54" t="s">
        <v>345</v>
      </c>
      <c r="N104" s="85">
        <v>15</v>
      </c>
      <c r="O104" s="54" t="s">
        <v>564</v>
      </c>
      <c r="P104" s="54">
        <v>35</v>
      </c>
    </row>
    <row r="105" spans="1:18">
      <c r="B105" s="28" t="s">
        <v>96</v>
      </c>
      <c r="C105" s="54" t="s">
        <v>720</v>
      </c>
      <c r="D105" s="54" t="s">
        <v>164</v>
      </c>
      <c r="E105" s="60" t="s">
        <v>165</v>
      </c>
      <c r="F105" s="85" t="s">
        <v>342</v>
      </c>
      <c r="G105" s="85" t="s">
        <v>343</v>
      </c>
      <c r="H105" s="86" t="s">
        <v>344</v>
      </c>
      <c r="I105" s="87" t="str">
        <f t="shared" si="4"/>
        <v>Golay0428_TR080</v>
      </c>
      <c r="J105" s="87" t="str">
        <f t="shared" si="5"/>
        <v>gtcCGTGCACAATTGtgGTGYCAGCMGCCGCGGTA</v>
      </c>
      <c r="K105" s="54" t="s">
        <v>354</v>
      </c>
      <c r="L105" s="60" t="s">
        <v>362</v>
      </c>
      <c r="M105" s="54" t="s">
        <v>345</v>
      </c>
      <c r="N105" s="85">
        <v>15</v>
      </c>
      <c r="O105" s="54" t="s">
        <v>564</v>
      </c>
      <c r="P105" s="54">
        <v>35</v>
      </c>
    </row>
    <row r="106" spans="1:18">
      <c r="B106" s="28" t="s">
        <v>95</v>
      </c>
      <c r="C106" s="54" t="s">
        <v>721</v>
      </c>
      <c r="D106" s="54" t="s">
        <v>166</v>
      </c>
      <c r="E106" s="60" t="s">
        <v>167</v>
      </c>
      <c r="F106" s="85" t="s">
        <v>342</v>
      </c>
      <c r="G106" s="85" t="s">
        <v>343</v>
      </c>
      <c r="H106" s="86" t="s">
        <v>344</v>
      </c>
      <c r="I106" s="87" t="str">
        <f t="shared" si="4"/>
        <v>Golay0429_TR062</v>
      </c>
      <c r="J106" s="87" t="str">
        <f t="shared" si="5"/>
        <v>gtcCGGCCTAAGTTCtgGTGYCAGCMGCCGCGGTA</v>
      </c>
      <c r="K106" s="54" t="s">
        <v>354</v>
      </c>
      <c r="L106" s="60" t="s">
        <v>362</v>
      </c>
      <c r="M106" s="54" t="s">
        <v>345</v>
      </c>
      <c r="N106" s="85">
        <v>15</v>
      </c>
      <c r="O106" s="54" t="s">
        <v>25</v>
      </c>
      <c r="P106" s="54">
        <v>35</v>
      </c>
    </row>
    <row r="107" spans="1:18">
      <c r="B107" s="28" t="s">
        <v>94</v>
      </c>
      <c r="C107" s="54" t="s">
        <v>722</v>
      </c>
      <c r="D107" s="54" t="s">
        <v>168</v>
      </c>
      <c r="E107" s="60" t="s">
        <v>169</v>
      </c>
      <c r="F107" s="85" t="s">
        <v>342</v>
      </c>
      <c r="G107" s="85" t="s">
        <v>343</v>
      </c>
      <c r="H107" s="86" t="s">
        <v>344</v>
      </c>
      <c r="I107" s="87" t="str">
        <f t="shared" si="4"/>
        <v>Golay0430_TR077</v>
      </c>
      <c r="J107" s="87" t="str">
        <f t="shared" si="5"/>
        <v>gtcAGCGCTCACATCtgGTGYCAGCMGCCGCGGTA</v>
      </c>
      <c r="K107" s="54" t="s">
        <v>354</v>
      </c>
      <c r="L107" s="60" t="s">
        <v>362</v>
      </c>
      <c r="M107" s="54" t="s">
        <v>345</v>
      </c>
      <c r="N107" s="85">
        <v>15</v>
      </c>
      <c r="O107" s="54" t="s">
        <v>564</v>
      </c>
      <c r="P107" s="54">
        <v>35</v>
      </c>
    </row>
    <row r="108" spans="1:18">
      <c r="B108" s="28" t="s">
        <v>93</v>
      </c>
      <c r="C108" s="54" t="s">
        <v>723</v>
      </c>
      <c r="D108" s="54" t="s">
        <v>170</v>
      </c>
      <c r="E108" s="60" t="s">
        <v>171</v>
      </c>
      <c r="F108" s="85" t="s">
        <v>342</v>
      </c>
      <c r="G108" s="85" t="s">
        <v>343</v>
      </c>
      <c r="H108" s="86" t="s">
        <v>344</v>
      </c>
      <c r="I108" s="87" t="str">
        <f t="shared" si="4"/>
        <v>Golay0431_TR091</v>
      </c>
      <c r="J108" s="87" t="str">
        <f t="shared" si="5"/>
        <v>gtcTGGTTATGGCACtgGTGYCAGCMGCCGCGGTA</v>
      </c>
      <c r="K108" s="54" t="s">
        <v>354</v>
      </c>
      <c r="L108" s="60" t="s">
        <v>362</v>
      </c>
      <c r="M108" s="54" t="s">
        <v>345</v>
      </c>
      <c r="N108" s="85">
        <v>15</v>
      </c>
      <c r="O108" s="54" t="s">
        <v>564</v>
      </c>
      <c r="P108" s="54">
        <v>35</v>
      </c>
    </row>
    <row r="109" spans="1:18">
      <c r="B109" s="28" t="s">
        <v>92</v>
      </c>
      <c r="C109" s="84" t="s">
        <v>724</v>
      </c>
      <c r="D109" s="54" t="s">
        <v>172</v>
      </c>
      <c r="E109" s="60" t="s">
        <v>173</v>
      </c>
      <c r="F109" s="85" t="s">
        <v>342</v>
      </c>
      <c r="G109" s="85" t="s">
        <v>343</v>
      </c>
      <c r="H109" s="86" t="s">
        <v>344</v>
      </c>
      <c r="I109" s="87" t="str">
        <f t="shared" si="4"/>
        <v>Golay0432_PC13</v>
      </c>
      <c r="J109" s="87" t="str">
        <f t="shared" si="5"/>
        <v>gtcCGAGGTTCTGATtgGTGYCAGCMGCCGCGGTA</v>
      </c>
      <c r="K109" s="54" t="s">
        <v>354</v>
      </c>
      <c r="L109" s="60" t="s">
        <v>362</v>
      </c>
      <c r="M109" s="54" t="s">
        <v>345</v>
      </c>
      <c r="N109" s="85">
        <v>15</v>
      </c>
      <c r="O109" s="54" t="s">
        <v>565</v>
      </c>
      <c r="P109" s="54">
        <v>35</v>
      </c>
    </row>
    <row r="110" spans="1:18">
      <c r="B110" s="28" t="s">
        <v>91</v>
      </c>
      <c r="C110" s="54" t="s">
        <v>725</v>
      </c>
      <c r="D110" s="54" t="s">
        <v>174</v>
      </c>
      <c r="E110" s="60" t="s">
        <v>175</v>
      </c>
      <c r="F110" s="85" t="s">
        <v>342</v>
      </c>
      <c r="G110" s="85" t="s">
        <v>343</v>
      </c>
      <c r="H110" s="86" t="s">
        <v>344</v>
      </c>
      <c r="I110" s="87" t="str">
        <f t="shared" si="4"/>
        <v>Golay0433_TR057</v>
      </c>
      <c r="J110" s="87" t="str">
        <f t="shared" si="5"/>
        <v>gtcAACTCCTGTGGAtgGTGYCAGCMGCCGCGGTA</v>
      </c>
      <c r="K110" s="54" t="s">
        <v>354</v>
      </c>
      <c r="L110" s="60" t="s">
        <v>362</v>
      </c>
      <c r="M110" s="54" t="s">
        <v>345</v>
      </c>
      <c r="N110" s="85">
        <v>15</v>
      </c>
      <c r="O110" s="54" t="s">
        <v>564</v>
      </c>
      <c r="P110" s="54">
        <v>35</v>
      </c>
    </row>
    <row r="111" spans="1:18">
      <c r="B111" s="28" t="s">
        <v>90</v>
      </c>
      <c r="C111" s="54" t="s">
        <v>726</v>
      </c>
      <c r="D111" s="54" t="s">
        <v>176</v>
      </c>
      <c r="E111" s="60" t="s">
        <v>177</v>
      </c>
      <c r="F111" s="85" t="s">
        <v>342</v>
      </c>
      <c r="G111" s="85" t="s">
        <v>343</v>
      </c>
      <c r="H111" s="86" t="s">
        <v>344</v>
      </c>
      <c r="I111" s="87" t="str">
        <f t="shared" si="4"/>
        <v>Golay0434_TR083</v>
      </c>
      <c r="J111" s="87" t="str">
        <f t="shared" si="5"/>
        <v>gtcTAATGGTCGTAGtgGTGYCAGCMGCCGCGGTA</v>
      </c>
      <c r="K111" s="54" t="s">
        <v>354</v>
      </c>
      <c r="L111" s="60" t="s">
        <v>362</v>
      </c>
      <c r="M111" s="54" t="s">
        <v>345</v>
      </c>
      <c r="N111" s="85">
        <v>15</v>
      </c>
      <c r="O111" s="54" t="s">
        <v>564</v>
      </c>
      <c r="P111" s="54">
        <v>35</v>
      </c>
    </row>
    <row r="112" spans="1:18">
      <c r="B112" s="28" t="s">
        <v>89</v>
      </c>
      <c r="C112" s="54" t="s">
        <v>727</v>
      </c>
      <c r="D112" s="54" t="s">
        <v>178</v>
      </c>
      <c r="E112" s="60" t="s">
        <v>179</v>
      </c>
      <c r="F112" s="85" t="s">
        <v>342</v>
      </c>
      <c r="G112" s="85" t="s">
        <v>343</v>
      </c>
      <c r="H112" s="86" t="s">
        <v>344</v>
      </c>
      <c r="I112" s="87" t="str">
        <f t="shared" si="4"/>
        <v>Golay0435_TR085</v>
      </c>
      <c r="J112" s="87" t="str">
        <f t="shared" si="5"/>
        <v>gtcTTGCACCGTCGAtgGTGYCAGCMGCCGCGGTA</v>
      </c>
      <c r="K112" s="54" t="s">
        <v>354</v>
      </c>
      <c r="L112" s="60" t="s">
        <v>362</v>
      </c>
      <c r="M112" s="54" t="s">
        <v>345</v>
      </c>
      <c r="N112" s="85">
        <v>15</v>
      </c>
      <c r="O112" s="54" t="s">
        <v>564</v>
      </c>
      <c r="P112" s="54">
        <v>35</v>
      </c>
    </row>
    <row r="113" spans="2:16">
      <c r="B113" s="28" t="s">
        <v>88</v>
      </c>
      <c r="C113" s="54" t="s">
        <v>728</v>
      </c>
      <c r="D113" s="54" t="s">
        <v>180</v>
      </c>
      <c r="E113" s="60" t="s">
        <v>181</v>
      </c>
      <c r="F113" s="85" t="s">
        <v>342</v>
      </c>
      <c r="G113" s="85" t="s">
        <v>343</v>
      </c>
      <c r="H113" s="86" t="s">
        <v>344</v>
      </c>
      <c r="I113" s="87" t="str">
        <f t="shared" si="4"/>
        <v>Golay0436_TR084</v>
      </c>
      <c r="J113" s="87" t="str">
        <f t="shared" si="5"/>
        <v>gtcTGCTACAGACGTtgGTGYCAGCMGCCGCGGTA</v>
      </c>
      <c r="K113" s="54" t="s">
        <v>354</v>
      </c>
      <c r="L113" s="60" t="s">
        <v>362</v>
      </c>
      <c r="M113" s="54" t="s">
        <v>345</v>
      </c>
      <c r="N113" s="85">
        <v>15</v>
      </c>
      <c r="O113" s="54" t="s">
        <v>25</v>
      </c>
      <c r="P113" s="54">
        <v>35</v>
      </c>
    </row>
    <row r="114" spans="2:16">
      <c r="B114" s="28" t="s">
        <v>87</v>
      </c>
      <c r="C114" s="54" t="s">
        <v>729</v>
      </c>
      <c r="D114" s="54" t="s">
        <v>182</v>
      </c>
      <c r="E114" s="60" t="s">
        <v>183</v>
      </c>
      <c r="F114" s="85" t="s">
        <v>342</v>
      </c>
      <c r="G114" s="85" t="s">
        <v>343</v>
      </c>
      <c r="H114" s="86" t="s">
        <v>344</v>
      </c>
      <c r="I114" s="87" t="str">
        <f t="shared" si="4"/>
        <v>Golay0437_TR072</v>
      </c>
      <c r="J114" s="87" t="str">
        <f t="shared" si="5"/>
        <v>gtcATGGCCTGACTAtgGTGYCAGCMGCCGCGGTA</v>
      </c>
      <c r="K114" s="54" t="s">
        <v>354</v>
      </c>
      <c r="L114" s="60" t="s">
        <v>362</v>
      </c>
      <c r="M114" s="54" t="s">
        <v>345</v>
      </c>
      <c r="N114" s="85">
        <v>15</v>
      </c>
      <c r="O114" s="54" t="s">
        <v>564</v>
      </c>
      <c r="P114" s="54">
        <v>35</v>
      </c>
    </row>
    <row r="115" spans="2:16">
      <c r="B115" s="28" t="s">
        <v>86</v>
      </c>
      <c r="C115" s="54" t="s">
        <v>730</v>
      </c>
      <c r="D115" s="54" t="s">
        <v>184</v>
      </c>
      <c r="E115" s="60" t="s">
        <v>185</v>
      </c>
      <c r="F115" s="85" t="s">
        <v>342</v>
      </c>
      <c r="G115" s="85" t="s">
        <v>343</v>
      </c>
      <c r="H115" s="86" t="s">
        <v>344</v>
      </c>
      <c r="I115" s="87" t="str">
        <f t="shared" si="4"/>
        <v>Golay0438_TR064</v>
      </c>
      <c r="J115" s="87" t="str">
        <f t="shared" si="5"/>
        <v>gtcACGCACATACAAtgGTGYCAGCMGCCGCGGTA</v>
      </c>
      <c r="K115" s="54" t="s">
        <v>354</v>
      </c>
      <c r="L115" s="60" t="s">
        <v>362</v>
      </c>
      <c r="M115" s="54" t="s">
        <v>345</v>
      </c>
      <c r="N115" s="85">
        <v>15</v>
      </c>
      <c r="O115" s="54" t="s">
        <v>25</v>
      </c>
      <c r="P115" s="54">
        <v>35</v>
      </c>
    </row>
    <row r="116" spans="2:16">
      <c r="B116" s="28" t="s">
        <v>85</v>
      </c>
      <c r="C116" s="54" t="s">
        <v>731</v>
      </c>
      <c r="D116" s="54" t="s">
        <v>186</v>
      </c>
      <c r="E116" s="60" t="s">
        <v>187</v>
      </c>
      <c r="F116" s="85" t="s">
        <v>342</v>
      </c>
      <c r="G116" s="85" t="s">
        <v>343</v>
      </c>
      <c r="H116" s="86" t="s">
        <v>344</v>
      </c>
      <c r="I116" s="87" t="str">
        <f t="shared" si="4"/>
        <v>Golay0439_TR069</v>
      </c>
      <c r="J116" s="87" t="str">
        <f t="shared" si="5"/>
        <v>gtcTGAGTGGTCTGTtgGTGYCAGCMGCCGCGGTA</v>
      </c>
      <c r="K116" s="54" t="s">
        <v>354</v>
      </c>
      <c r="L116" s="60" t="s">
        <v>362</v>
      </c>
      <c r="M116" s="54" t="s">
        <v>345</v>
      </c>
      <c r="N116" s="85">
        <v>15</v>
      </c>
      <c r="O116" s="54" t="s">
        <v>564</v>
      </c>
      <c r="P116" s="54">
        <v>35</v>
      </c>
    </row>
    <row r="117" spans="2:16">
      <c r="B117" s="28" t="s">
        <v>84</v>
      </c>
      <c r="C117" s="54" t="s">
        <v>732</v>
      </c>
      <c r="D117" s="54" t="s">
        <v>188</v>
      </c>
      <c r="E117" s="60" t="s">
        <v>189</v>
      </c>
      <c r="F117" s="85" t="s">
        <v>342</v>
      </c>
      <c r="G117" s="85" t="s">
        <v>343</v>
      </c>
      <c r="H117" s="86" t="s">
        <v>344</v>
      </c>
      <c r="I117" s="87" t="str">
        <f t="shared" si="4"/>
        <v>Golay0440_TR058</v>
      </c>
      <c r="J117" s="87" t="str">
        <f t="shared" si="5"/>
        <v>gtcGATAGCACTCGTtgGTGYCAGCMGCCGCGGTA</v>
      </c>
      <c r="K117" s="54" t="s">
        <v>354</v>
      </c>
      <c r="L117" s="60" t="s">
        <v>362</v>
      </c>
      <c r="M117" s="54" t="s">
        <v>345</v>
      </c>
      <c r="N117" s="85">
        <v>15</v>
      </c>
      <c r="O117" s="54" t="s">
        <v>564</v>
      </c>
      <c r="P117" s="54">
        <v>35</v>
      </c>
    </row>
    <row r="118" spans="2:16">
      <c r="B118" s="28" t="s">
        <v>83</v>
      </c>
      <c r="C118" s="54" t="s">
        <v>733</v>
      </c>
      <c r="D118" s="54" t="s">
        <v>190</v>
      </c>
      <c r="E118" s="60" t="s">
        <v>191</v>
      </c>
      <c r="F118" s="85" t="s">
        <v>342</v>
      </c>
      <c r="G118" s="85" t="s">
        <v>343</v>
      </c>
      <c r="H118" s="86" t="s">
        <v>344</v>
      </c>
      <c r="I118" s="87" t="str">
        <f t="shared" si="4"/>
        <v>Golay0441_TR093</v>
      </c>
      <c r="J118" s="87" t="str">
        <f t="shared" si="5"/>
        <v>gtcTAGCGCGAACTTtgGTGYCAGCMGCCGCGGTA</v>
      </c>
      <c r="K118" s="54" t="s">
        <v>354</v>
      </c>
      <c r="L118" s="60" t="s">
        <v>362</v>
      </c>
      <c r="M118" s="54" t="s">
        <v>345</v>
      </c>
      <c r="N118" s="85">
        <v>15</v>
      </c>
      <c r="O118" s="54" t="s">
        <v>25</v>
      </c>
      <c r="P118" s="54">
        <v>35</v>
      </c>
    </row>
    <row r="119" spans="2:16">
      <c r="B119" s="28" t="s">
        <v>82</v>
      </c>
      <c r="C119" s="54" t="s">
        <v>734</v>
      </c>
      <c r="D119" s="54" t="s">
        <v>192</v>
      </c>
      <c r="E119" s="60" t="s">
        <v>193</v>
      </c>
      <c r="F119" s="85" t="s">
        <v>342</v>
      </c>
      <c r="G119" s="85" t="s">
        <v>343</v>
      </c>
      <c r="H119" s="86" t="s">
        <v>344</v>
      </c>
      <c r="I119" s="87" t="str">
        <f t="shared" si="4"/>
        <v>Golay0442_TR056</v>
      </c>
      <c r="J119" s="87" t="str">
        <f t="shared" si="5"/>
        <v>gtcCATACACGCACCtgGTGYCAGCMGCCGCGGTA</v>
      </c>
      <c r="K119" s="54" t="s">
        <v>354</v>
      </c>
      <c r="L119" s="60" t="s">
        <v>362</v>
      </c>
      <c r="M119" s="54" t="s">
        <v>345</v>
      </c>
      <c r="N119" s="85">
        <v>15</v>
      </c>
      <c r="O119" s="54" t="s">
        <v>564</v>
      </c>
      <c r="P119" s="54">
        <v>35</v>
      </c>
    </row>
    <row r="120" spans="2:16">
      <c r="B120" s="28" t="s">
        <v>81</v>
      </c>
      <c r="C120" s="54" t="s">
        <v>735</v>
      </c>
      <c r="D120" s="54" t="s">
        <v>194</v>
      </c>
      <c r="E120" s="60" t="s">
        <v>195</v>
      </c>
      <c r="F120" s="85" t="s">
        <v>342</v>
      </c>
      <c r="G120" s="85" t="s">
        <v>343</v>
      </c>
      <c r="H120" s="86" t="s">
        <v>344</v>
      </c>
      <c r="I120" s="87" t="str">
        <f t="shared" si="4"/>
        <v>Golay0443_TR065</v>
      </c>
      <c r="J120" s="87" t="str">
        <f t="shared" si="5"/>
        <v>gtcACCTCAGTCAAGtgGTGYCAGCMGCCGCGGTA</v>
      </c>
      <c r="K120" s="54" t="s">
        <v>354</v>
      </c>
      <c r="L120" s="60" t="s">
        <v>362</v>
      </c>
      <c r="M120" s="54" t="s">
        <v>345</v>
      </c>
      <c r="N120" s="85">
        <v>15</v>
      </c>
      <c r="O120" s="54" t="s">
        <v>564</v>
      </c>
      <c r="P120" s="54">
        <v>35</v>
      </c>
    </row>
    <row r="121" spans="2:16">
      <c r="B121" s="28" t="s">
        <v>80</v>
      </c>
      <c r="C121" s="54" t="s">
        <v>736</v>
      </c>
      <c r="D121" s="54" t="s">
        <v>196</v>
      </c>
      <c r="E121" s="60" t="s">
        <v>197</v>
      </c>
      <c r="F121" s="85" t="s">
        <v>342</v>
      </c>
      <c r="G121" s="85" t="s">
        <v>343</v>
      </c>
      <c r="H121" s="86" t="s">
        <v>344</v>
      </c>
      <c r="I121" s="87" t="str">
        <f t="shared" si="4"/>
        <v>Golay0444_TR094</v>
      </c>
      <c r="J121" s="87" t="str">
        <f t="shared" si="5"/>
        <v>gtcTCGACCAAACACtgGTGYCAGCMGCCGCGGTA</v>
      </c>
      <c r="K121" s="54" t="s">
        <v>354</v>
      </c>
      <c r="L121" s="60" t="s">
        <v>362</v>
      </c>
      <c r="M121" s="54" t="s">
        <v>345</v>
      </c>
      <c r="N121" s="85">
        <v>15</v>
      </c>
      <c r="O121" s="54" t="s">
        <v>25</v>
      </c>
      <c r="P121" s="54">
        <v>35</v>
      </c>
    </row>
    <row r="122" spans="2:16">
      <c r="B122" s="28" t="s">
        <v>79</v>
      </c>
      <c r="C122" s="54" t="s">
        <v>737</v>
      </c>
      <c r="D122" s="54" t="s">
        <v>198</v>
      </c>
      <c r="E122" s="60" t="s">
        <v>199</v>
      </c>
      <c r="F122" s="85" t="s">
        <v>342</v>
      </c>
      <c r="G122" s="85" t="s">
        <v>343</v>
      </c>
      <c r="H122" s="86" t="s">
        <v>344</v>
      </c>
      <c r="I122" s="87" t="str">
        <f t="shared" si="4"/>
        <v>Golay0445_TR073</v>
      </c>
      <c r="J122" s="87" t="str">
        <f t="shared" si="5"/>
        <v>gtcCCACCCAGTAACtgGTGYCAGCMGCCGCGGTA</v>
      </c>
      <c r="K122" s="54" t="s">
        <v>354</v>
      </c>
      <c r="L122" s="60" t="s">
        <v>362</v>
      </c>
      <c r="M122" s="54" t="s">
        <v>345</v>
      </c>
      <c r="N122" s="85">
        <v>15</v>
      </c>
      <c r="O122" s="54" t="s">
        <v>564</v>
      </c>
      <c r="P122" s="54">
        <v>35</v>
      </c>
    </row>
    <row r="123" spans="2:16">
      <c r="B123" s="29" t="s">
        <v>78</v>
      </c>
      <c r="C123" s="54" t="s">
        <v>738</v>
      </c>
      <c r="D123" s="54" t="s">
        <v>200</v>
      </c>
      <c r="E123" s="60" t="s">
        <v>201</v>
      </c>
      <c r="F123" s="85" t="s">
        <v>342</v>
      </c>
      <c r="G123" s="85" t="s">
        <v>343</v>
      </c>
      <c r="H123" s="86" t="s">
        <v>344</v>
      </c>
      <c r="I123" s="87" t="str">
        <f t="shared" si="4"/>
        <v>Golay0446_TR088</v>
      </c>
      <c r="J123" s="87" t="str">
        <f t="shared" si="5"/>
        <v>gtcATATCGCGATGAtgGTGYCAGCMGCCGCGGTA</v>
      </c>
      <c r="K123" s="54" t="s">
        <v>354</v>
      </c>
      <c r="L123" s="60" t="s">
        <v>362</v>
      </c>
      <c r="M123" s="54" t="s">
        <v>345</v>
      </c>
      <c r="N123" s="85">
        <v>15</v>
      </c>
      <c r="O123" s="54" t="s">
        <v>564</v>
      </c>
      <c r="P123" s="54">
        <v>35</v>
      </c>
    </row>
    <row r="124" spans="2:16">
      <c r="B124" s="54" t="s">
        <v>77</v>
      </c>
      <c r="C124" s="54" t="s">
        <v>739</v>
      </c>
      <c r="D124" s="54" t="s">
        <v>202</v>
      </c>
      <c r="E124" s="60" t="s">
        <v>203</v>
      </c>
      <c r="F124" s="85" t="s">
        <v>342</v>
      </c>
      <c r="G124" s="85" t="s">
        <v>343</v>
      </c>
      <c r="H124" s="86" t="s">
        <v>344</v>
      </c>
      <c r="I124" s="87" t="str">
        <f t="shared" si="4"/>
        <v>Golay0447_TR059</v>
      </c>
      <c r="J124" s="87" t="str">
        <f t="shared" si="5"/>
        <v>gtcCGCCGGTAATCTtgGTGYCAGCMGCCGCGGTA</v>
      </c>
      <c r="K124" s="54" t="s">
        <v>354</v>
      </c>
      <c r="L124" s="60" t="s">
        <v>362</v>
      </c>
      <c r="M124" s="54" t="s">
        <v>345</v>
      </c>
      <c r="N124" s="85">
        <v>15</v>
      </c>
      <c r="O124" s="54" t="s">
        <v>564</v>
      </c>
      <c r="P124" s="54">
        <v>35</v>
      </c>
    </row>
    <row r="125" spans="2:16">
      <c r="B125" s="54" t="s">
        <v>76</v>
      </c>
      <c r="C125" s="54" t="s">
        <v>740</v>
      </c>
      <c r="D125" s="54" t="s">
        <v>204</v>
      </c>
      <c r="E125" s="60" t="s">
        <v>205</v>
      </c>
      <c r="F125" s="85" t="s">
        <v>342</v>
      </c>
      <c r="G125" s="85" t="s">
        <v>343</v>
      </c>
      <c r="H125" s="86" t="s">
        <v>344</v>
      </c>
      <c r="I125" s="87" t="str">
        <f t="shared" si="4"/>
        <v>Golay0448_TR053</v>
      </c>
      <c r="J125" s="87" t="str">
        <f t="shared" si="5"/>
        <v>gtcCCGATGCCTTGAtgGTGYCAGCMGCCGCGGTA</v>
      </c>
      <c r="K125" s="54" t="s">
        <v>354</v>
      </c>
      <c r="L125" s="60" t="s">
        <v>362</v>
      </c>
      <c r="M125" s="54" t="s">
        <v>345</v>
      </c>
      <c r="N125" s="85">
        <v>15</v>
      </c>
      <c r="O125" s="54" t="s">
        <v>564</v>
      </c>
      <c r="P125" s="54">
        <v>35</v>
      </c>
    </row>
    <row r="126" spans="2:16">
      <c r="B126" s="54" t="s">
        <v>75</v>
      </c>
      <c r="C126" s="54" t="s">
        <v>741</v>
      </c>
      <c r="D126" s="54" t="s">
        <v>206</v>
      </c>
      <c r="E126" s="60" t="s">
        <v>207</v>
      </c>
      <c r="F126" s="85" t="s">
        <v>342</v>
      </c>
      <c r="G126" s="85" t="s">
        <v>343</v>
      </c>
      <c r="H126" s="86" t="s">
        <v>344</v>
      </c>
      <c r="I126" s="87" t="str">
        <f t="shared" si="4"/>
        <v>Golay0449_TR098</v>
      </c>
      <c r="J126" s="87" t="str">
        <f t="shared" si="5"/>
        <v>gtcAGCAGGCACGAAtgGTGYCAGCMGCCGCGGTA</v>
      </c>
      <c r="K126" s="54" t="s">
        <v>354</v>
      </c>
      <c r="L126" s="60" t="s">
        <v>362</v>
      </c>
      <c r="M126" s="54" t="s">
        <v>345</v>
      </c>
      <c r="N126" s="85">
        <v>15</v>
      </c>
      <c r="O126" s="54" t="s">
        <v>564</v>
      </c>
      <c r="P126" s="54">
        <v>35</v>
      </c>
    </row>
    <row r="127" spans="2:16">
      <c r="B127" s="54" t="s">
        <v>74</v>
      </c>
      <c r="C127" s="54" t="s">
        <v>742</v>
      </c>
      <c r="D127" s="54" t="s">
        <v>208</v>
      </c>
      <c r="E127" s="60" t="s">
        <v>209</v>
      </c>
      <c r="F127" s="85" t="s">
        <v>342</v>
      </c>
      <c r="G127" s="85" t="s">
        <v>343</v>
      </c>
      <c r="H127" s="86" t="s">
        <v>344</v>
      </c>
      <c r="I127" s="87" t="str">
        <f t="shared" si="4"/>
        <v>Golay0450_TR070</v>
      </c>
      <c r="J127" s="87" t="str">
        <f t="shared" si="5"/>
        <v>gtcTACGCAGCACTAtgGTGYCAGCMGCCGCGGTA</v>
      </c>
      <c r="K127" s="54" t="s">
        <v>354</v>
      </c>
      <c r="L127" s="60" t="s">
        <v>362</v>
      </c>
      <c r="M127" s="54" t="s">
        <v>345</v>
      </c>
      <c r="N127" s="85">
        <v>15</v>
      </c>
      <c r="O127" s="54" t="s">
        <v>564</v>
      </c>
      <c r="P127" s="54">
        <v>35</v>
      </c>
    </row>
    <row r="128" spans="2:16">
      <c r="B128" s="54" t="s">
        <v>73</v>
      </c>
      <c r="C128" s="54" t="s">
        <v>743</v>
      </c>
      <c r="D128" s="54" t="s">
        <v>210</v>
      </c>
      <c r="E128" s="60" t="s">
        <v>211</v>
      </c>
      <c r="F128" s="85" t="s">
        <v>342</v>
      </c>
      <c r="G128" s="85" t="s">
        <v>343</v>
      </c>
      <c r="H128" s="86" t="s">
        <v>344</v>
      </c>
      <c r="I128" s="87" t="str">
        <f t="shared" si="4"/>
        <v>Golay0451_TR092</v>
      </c>
      <c r="J128" s="87" t="str">
        <f t="shared" si="5"/>
        <v>gtcCGCTTAGTGCTGtgGTGYCAGCMGCCGCGGTA</v>
      </c>
      <c r="K128" s="54" t="s">
        <v>354</v>
      </c>
      <c r="L128" s="60" t="s">
        <v>362</v>
      </c>
      <c r="M128" s="54" t="s">
        <v>345</v>
      </c>
      <c r="N128" s="85">
        <v>15</v>
      </c>
      <c r="O128" s="54" t="s">
        <v>25</v>
      </c>
      <c r="P128" s="54">
        <v>35</v>
      </c>
    </row>
    <row r="129" spans="2:16">
      <c r="B129" s="54" t="s">
        <v>72</v>
      </c>
      <c r="C129" s="54" t="s">
        <v>744</v>
      </c>
      <c r="D129" s="54" t="s">
        <v>212</v>
      </c>
      <c r="E129" s="60" t="s">
        <v>213</v>
      </c>
      <c r="F129" s="85" t="s">
        <v>342</v>
      </c>
      <c r="G129" s="85" t="s">
        <v>343</v>
      </c>
      <c r="H129" s="86" t="s">
        <v>344</v>
      </c>
      <c r="I129" s="87" t="str">
        <f t="shared" si="4"/>
        <v>Golay0452_TR055</v>
      </c>
      <c r="J129" s="87" t="str">
        <f t="shared" si="5"/>
        <v>gtcCAAAGTTTGCGAtgGTGYCAGCMGCCGCGGTA</v>
      </c>
      <c r="K129" s="54" t="s">
        <v>354</v>
      </c>
      <c r="L129" s="60" t="s">
        <v>362</v>
      </c>
      <c r="M129" s="54" t="s">
        <v>345</v>
      </c>
      <c r="N129" s="85">
        <v>15</v>
      </c>
      <c r="O129" s="54" t="s">
        <v>564</v>
      </c>
      <c r="P129" s="54">
        <v>35</v>
      </c>
    </row>
    <row r="130" spans="2:16">
      <c r="B130" s="54" t="s">
        <v>71</v>
      </c>
      <c r="C130" s="54" t="s">
        <v>745</v>
      </c>
      <c r="D130" s="54" t="s">
        <v>214</v>
      </c>
      <c r="E130" s="60" t="s">
        <v>215</v>
      </c>
      <c r="F130" s="85" t="s">
        <v>342</v>
      </c>
      <c r="G130" s="85" t="s">
        <v>343</v>
      </c>
      <c r="H130" s="86" t="s">
        <v>344</v>
      </c>
      <c r="I130" s="87" t="str">
        <f t="shared" si="4"/>
        <v>Golay0453_TR087</v>
      </c>
      <c r="J130" s="87" t="str">
        <f t="shared" si="5"/>
        <v>gtcTCGAGCCGATCTtgGTGYCAGCMGCCGCGGTA</v>
      </c>
      <c r="K130" s="54" t="s">
        <v>354</v>
      </c>
      <c r="L130" s="60" t="s">
        <v>362</v>
      </c>
      <c r="M130" s="54" t="s">
        <v>345</v>
      </c>
      <c r="N130" s="85">
        <v>15</v>
      </c>
      <c r="O130" s="54" t="s">
        <v>564</v>
      </c>
      <c r="P130" s="54">
        <v>35</v>
      </c>
    </row>
    <row r="131" spans="2:16">
      <c r="B131" s="54" t="s">
        <v>70</v>
      </c>
      <c r="C131" s="54" t="s">
        <v>746</v>
      </c>
      <c r="D131" s="54" t="s">
        <v>216</v>
      </c>
      <c r="E131" s="60" t="s">
        <v>217</v>
      </c>
      <c r="F131" s="85" t="s">
        <v>342</v>
      </c>
      <c r="G131" s="85" t="s">
        <v>343</v>
      </c>
      <c r="H131" s="86" t="s">
        <v>344</v>
      </c>
      <c r="I131" s="87" t="str">
        <f t="shared" si="4"/>
        <v>Golay0454_TR081</v>
      </c>
      <c r="J131" s="87" t="str">
        <f t="shared" si="5"/>
        <v>gtcCTCATCATGTTCtgGTGYCAGCMGCCGCGGTA</v>
      </c>
      <c r="K131" s="54" t="s">
        <v>354</v>
      </c>
      <c r="L131" s="60" t="s">
        <v>362</v>
      </c>
      <c r="M131" s="54" t="s">
        <v>345</v>
      </c>
      <c r="N131" s="85">
        <v>15</v>
      </c>
      <c r="O131" s="54" t="s">
        <v>25</v>
      </c>
      <c r="P131" s="54">
        <v>35</v>
      </c>
    </row>
    <row r="132" spans="2:16">
      <c r="B132" s="54" t="s">
        <v>69</v>
      </c>
      <c r="C132" s="84" t="s">
        <v>747</v>
      </c>
      <c r="D132" s="54" t="s">
        <v>218</v>
      </c>
      <c r="E132" s="60" t="s">
        <v>219</v>
      </c>
      <c r="F132" s="85" t="s">
        <v>342</v>
      </c>
      <c r="G132" s="85" t="s">
        <v>343</v>
      </c>
      <c r="H132" s="86" t="s">
        <v>344</v>
      </c>
      <c r="I132" s="87" t="str">
        <f t="shared" si="4"/>
        <v>Golay0455_NC13</v>
      </c>
      <c r="J132" s="87" t="str">
        <f t="shared" si="5"/>
        <v>gtcCCAGGGACTTCTtgGTGYCAGCMGCCGCGGTA</v>
      </c>
      <c r="K132" s="54" t="s">
        <v>354</v>
      </c>
      <c r="L132" s="60" t="s">
        <v>362</v>
      </c>
      <c r="M132" s="54" t="s">
        <v>345</v>
      </c>
      <c r="N132" s="85">
        <v>15</v>
      </c>
      <c r="O132" s="54" t="s">
        <v>565</v>
      </c>
      <c r="P132" s="54">
        <v>35</v>
      </c>
    </row>
    <row r="133" spans="2:16">
      <c r="B133" s="54" t="s">
        <v>68</v>
      </c>
      <c r="C133" s="54" t="s">
        <v>748</v>
      </c>
      <c r="D133" s="54" t="s">
        <v>220</v>
      </c>
      <c r="E133" s="60" t="s">
        <v>221</v>
      </c>
      <c r="F133" s="85" t="s">
        <v>342</v>
      </c>
      <c r="G133" s="85" t="s">
        <v>343</v>
      </c>
      <c r="H133" s="86" t="s">
        <v>344</v>
      </c>
      <c r="I133" s="87" t="str">
        <f t="shared" si="4"/>
        <v>Golay0456_TR090</v>
      </c>
      <c r="J133" s="87" t="str">
        <f t="shared" si="5"/>
        <v>gtcGCAATCCTTGCGtgGTGYCAGCMGCCGCGGTA</v>
      </c>
      <c r="K133" s="54" t="s">
        <v>354</v>
      </c>
      <c r="L133" s="60" t="s">
        <v>362</v>
      </c>
      <c r="M133" s="54" t="s">
        <v>345</v>
      </c>
      <c r="N133" s="85">
        <v>15</v>
      </c>
      <c r="O133" s="54" t="s">
        <v>564</v>
      </c>
      <c r="P133" s="54">
        <v>35</v>
      </c>
    </row>
    <row r="134" spans="2:16">
      <c r="B134" s="54" t="s">
        <v>67</v>
      </c>
      <c r="C134" s="54" t="s">
        <v>749</v>
      </c>
      <c r="D134" s="54" t="s">
        <v>222</v>
      </c>
      <c r="E134" s="60" t="s">
        <v>223</v>
      </c>
      <c r="F134" s="85" t="s">
        <v>342</v>
      </c>
      <c r="G134" s="85" t="s">
        <v>343</v>
      </c>
      <c r="H134" s="86" t="s">
        <v>344</v>
      </c>
      <c r="I134" s="87" t="str">
        <f t="shared" si="4"/>
        <v>Golay0457_TR095</v>
      </c>
      <c r="J134" s="87" t="str">
        <f t="shared" si="5"/>
        <v>gtcCCTGCTTCCTTCtgGTGYCAGCMGCCGCGGTA</v>
      </c>
      <c r="K134" s="54" t="s">
        <v>354</v>
      </c>
      <c r="L134" s="60" t="s">
        <v>362</v>
      </c>
      <c r="M134" s="54" t="s">
        <v>345</v>
      </c>
      <c r="N134" s="85">
        <v>15</v>
      </c>
      <c r="O134" s="54" t="s">
        <v>564</v>
      </c>
      <c r="P134" s="54">
        <v>35</v>
      </c>
    </row>
    <row r="135" spans="2:16">
      <c r="B135" s="54" t="s">
        <v>66</v>
      </c>
      <c r="C135" s="54" t="s">
        <v>750</v>
      </c>
      <c r="D135" s="54" t="s">
        <v>224</v>
      </c>
      <c r="E135" s="60" t="s">
        <v>225</v>
      </c>
      <c r="F135" s="85" t="s">
        <v>342</v>
      </c>
      <c r="G135" s="85" t="s">
        <v>343</v>
      </c>
      <c r="H135" s="86" t="s">
        <v>344</v>
      </c>
      <c r="I135" s="87" t="str">
        <f t="shared" si="4"/>
        <v>Golay0458_TR097</v>
      </c>
      <c r="J135" s="87" t="str">
        <f t="shared" si="5"/>
        <v>gtcCAAGGCACAAGGtgGTGYCAGCMGCCGCGGTA</v>
      </c>
      <c r="K135" s="54" t="s">
        <v>354</v>
      </c>
      <c r="L135" s="60" t="s">
        <v>362</v>
      </c>
      <c r="M135" s="54" t="s">
        <v>345</v>
      </c>
      <c r="N135" s="85">
        <v>15</v>
      </c>
      <c r="O135" s="54" t="s">
        <v>25</v>
      </c>
      <c r="P135" s="54">
        <v>35</v>
      </c>
    </row>
    <row r="136" spans="2:16">
      <c r="B136" s="54" t="s">
        <v>65</v>
      </c>
      <c r="C136" s="54" t="s">
        <v>751</v>
      </c>
      <c r="D136" s="54" t="s">
        <v>226</v>
      </c>
      <c r="E136" s="60" t="s">
        <v>227</v>
      </c>
      <c r="F136" s="85" t="s">
        <v>342</v>
      </c>
      <c r="G136" s="85" t="s">
        <v>343</v>
      </c>
      <c r="H136" s="86" t="s">
        <v>344</v>
      </c>
      <c r="I136" s="87" t="str">
        <f t="shared" si="4"/>
        <v>Golay0459_TR074</v>
      </c>
      <c r="J136" s="87" t="str">
        <f t="shared" si="5"/>
        <v>gtcGGCCTATAAGTCtgGTGYCAGCMGCCGCGGTA</v>
      </c>
      <c r="K136" s="54" t="s">
        <v>354</v>
      </c>
      <c r="L136" s="60" t="s">
        <v>362</v>
      </c>
      <c r="M136" s="54" t="s">
        <v>345</v>
      </c>
      <c r="N136" s="85">
        <v>15</v>
      </c>
      <c r="O136" s="54" t="s">
        <v>564</v>
      </c>
      <c r="P136" s="54">
        <v>35</v>
      </c>
    </row>
    <row r="137" spans="2:16">
      <c r="B137" s="54" t="s">
        <v>64</v>
      </c>
      <c r="C137" s="54" t="s">
        <v>752</v>
      </c>
      <c r="D137" s="54" t="s">
        <v>228</v>
      </c>
      <c r="E137" s="60" t="s">
        <v>229</v>
      </c>
      <c r="F137" s="85" t="s">
        <v>342</v>
      </c>
      <c r="G137" s="85" t="s">
        <v>343</v>
      </c>
      <c r="H137" s="86" t="s">
        <v>344</v>
      </c>
      <c r="I137" s="87" t="str">
        <f t="shared" si="4"/>
        <v>Golay0460_TR060</v>
      </c>
      <c r="J137" s="87" t="str">
        <f t="shared" si="5"/>
        <v>gtcTCCATTTCATGCtgGTGYCAGCMGCCGCGGTA</v>
      </c>
      <c r="K137" s="54" t="s">
        <v>354</v>
      </c>
      <c r="L137" s="60" t="s">
        <v>362</v>
      </c>
      <c r="M137" s="54" t="s">
        <v>345</v>
      </c>
      <c r="N137" s="85">
        <v>15</v>
      </c>
      <c r="O137" s="54" t="s">
        <v>564</v>
      </c>
      <c r="P137" s="54">
        <v>35</v>
      </c>
    </row>
    <row r="138" spans="2:16">
      <c r="B138" s="54" t="s">
        <v>63</v>
      </c>
      <c r="C138" s="54" t="s">
        <v>753</v>
      </c>
      <c r="D138" s="54" t="s">
        <v>230</v>
      </c>
      <c r="E138" s="60" t="s">
        <v>231</v>
      </c>
      <c r="F138" s="85" t="s">
        <v>342</v>
      </c>
      <c r="G138" s="85" t="s">
        <v>343</v>
      </c>
      <c r="H138" s="86" t="s">
        <v>344</v>
      </c>
      <c r="I138" s="87" t="str">
        <f t="shared" si="4"/>
        <v>Golay0461_TR099</v>
      </c>
      <c r="J138" s="87" t="str">
        <f t="shared" si="5"/>
        <v>gtcTCGGCGATCATCtgGTGYCAGCMGCCGCGGTA</v>
      </c>
      <c r="K138" s="54" t="s">
        <v>354</v>
      </c>
      <c r="L138" s="60" t="s">
        <v>362</v>
      </c>
      <c r="M138" s="54" t="s">
        <v>345</v>
      </c>
      <c r="N138" s="85">
        <v>15</v>
      </c>
      <c r="O138" s="54" t="s">
        <v>25</v>
      </c>
      <c r="P138" s="54">
        <v>35</v>
      </c>
    </row>
    <row r="139" spans="2:16">
      <c r="B139" s="54" t="s">
        <v>62</v>
      </c>
      <c r="C139" s="54" t="s">
        <v>754</v>
      </c>
      <c r="D139" s="54" t="s">
        <v>232</v>
      </c>
      <c r="E139" s="60" t="s">
        <v>233</v>
      </c>
      <c r="F139" s="85" t="s">
        <v>342</v>
      </c>
      <c r="G139" s="85" t="s">
        <v>343</v>
      </c>
      <c r="H139" s="86" t="s">
        <v>344</v>
      </c>
      <c r="I139" s="87" t="str">
        <f t="shared" si="4"/>
        <v>Golay0462_TR086</v>
      </c>
      <c r="J139" s="87" t="str">
        <f t="shared" si="5"/>
        <v>gtcGTTTCACGCGAAtgGTGYCAGCMGCCGCGGTA</v>
      </c>
      <c r="K139" s="54" t="s">
        <v>354</v>
      </c>
      <c r="L139" s="60" t="s">
        <v>362</v>
      </c>
      <c r="M139" s="54" t="s">
        <v>345</v>
      </c>
      <c r="N139" s="85">
        <v>15</v>
      </c>
      <c r="O139" s="54" t="s">
        <v>564</v>
      </c>
      <c r="P139" s="54">
        <v>35</v>
      </c>
    </row>
    <row r="140" spans="2:16">
      <c r="B140" s="54" t="s">
        <v>61</v>
      </c>
      <c r="C140" s="54" t="s">
        <v>755</v>
      </c>
      <c r="D140" s="54" t="s">
        <v>234</v>
      </c>
      <c r="E140" s="60" t="s">
        <v>235</v>
      </c>
      <c r="F140" s="85" t="s">
        <v>342</v>
      </c>
      <c r="G140" s="85" t="s">
        <v>343</v>
      </c>
      <c r="H140" s="86" t="s">
        <v>344</v>
      </c>
      <c r="I140" s="87" t="str">
        <f t="shared" si="4"/>
        <v>Golay0463_TR076</v>
      </c>
      <c r="J140" s="87" t="str">
        <f t="shared" si="5"/>
        <v>gtcACAAGAACCTTGtgGTGYCAGCMGCCGCGGTA</v>
      </c>
      <c r="K140" s="54" t="s">
        <v>354</v>
      </c>
      <c r="L140" s="60" t="s">
        <v>362</v>
      </c>
      <c r="M140" s="54" t="s">
        <v>345</v>
      </c>
      <c r="N140" s="85">
        <v>15</v>
      </c>
      <c r="O140" s="54" t="s">
        <v>564</v>
      </c>
      <c r="P140" s="54">
        <v>35</v>
      </c>
    </row>
    <row r="141" spans="2:16">
      <c r="B141" s="54" t="s">
        <v>60</v>
      </c>
      <c r="C141" s="54" t="s">
        <v>756</v>
      </c>
      <c r="D141" s="54" t="s">
        <v>236</v>
      </c>
      <c r="E141" s="60" t="s">
        <v>237</v>
      </c>
      <c r="F141" s="85" t="s">
        <v>342</v>
      </c>
      <c r="G141" s="85" t="s">
        <v>343</v>
      </c>
      <c r="H141" s="86" t="s">
        <v>344</v>
      </c>
      <c r="I141" s="87" t="str">
        <f t="shared" si="4"/>
        <v>Golay0464_TR079</v>
      </c>
      <c r="J141" s="87" t="str">
        <f t="shared" si="5"/>
        <v>gtcTACTCTCTTAGCtgGTGYCAGCMGCCGCGGTA</v>
      </c>
      <c r="K141" s="54" t="s">
        <v>354</v>
      </c>
      <c r="L141" s="60" t="s">
        <v>362</v>
      </c>
      <c r="M141" s="54" t="s">
        <v>345</v>
      </c>
      <c r="N141" s="85">
        <v>15</v>
      </c>
      <c r="O141" s="54" t="s">
        <v>564</v>
      </c>
      <c r="P141" s="54">
        <v>35</v>
      </c>
    </row>
    <row r="142" spans="2:16">
      <c r="B142" s="54" t="s">
        <v>59</v>
      </c>
      <c r="C142" s="54" t="s">
        <v>757</v>
      </c>
      <c r="D142" s="54" t="s">
        <v>238</v>
      </c>
      <c r="E142" s="60" t="s">
        <v>239</v>
      </c>
      <c r="F142" s="85" t="s">
        <v>342</v>
      </c>
      <c r="G142" s="85" t="s">
        <v>343</v>
      </c>
      <c r="H142" s="86" t="s">
        <v>344</v>
      </c>
      <c r="I142" s="87" t="str">
        <f t="shared" si="4"/>
        <v>Golay0465_TR054</v>
      </c>
      <c r="J142" s="87" t="str">
        <f t="shared" si="5"/>
        <v>gtcAACTGTTCGCGCtgGTGYCAGCMGCCGCGGTA</v>
      </c>
      <c r="K142" s="54" t="s">
        <v>354</v>
      </c>
      <c r="L142" s="60" t="s">
        <v>362</v>
      </c>
      <c r="M142" s="54" t="s">
        <v>345</v>
      </c>
      <c r="N142" s="85">
        <v>15</v>
      </c>
      <c r="O142" s="54" t="s">
        <v>564</v>
      </c>
      <c r="P142" s="54">
        <v>35</v>
      </c>
    </row>
    <row r="143" spans="2:16">
      <c r="B143" s="54" t="s">
        <v>58</v>
      </c>
      <c r="C143" s="54" t="s">
        <v>758</v>
      </c>
      <c r="D143" s="54" t="s">
        <v>240</v>
      </c>
      <c r="E143" s="60" t="s">
        <v>241</v>
      </c>
      <c r="F143" s="85" t="s">
        <v>342</v>
      </c>
      <c r="G143" s="85" t="s">
        <v>343</v>
      </c>
      <c r="H143" s="86" t="s">
        <v>344</v>
      </c>
      <c r="I143" s="87" t="str">
        <f t="shared" si="4"/>
        <v>Golay0466_TR089</v>
      </c>
      <c r="J143" s="87" t="str">
        <f t="shared" si="5"/>
        <v>gtcCGAAGCATCTACtgGTGYCAGCMGCCGCGGTA</v>
      </c>
      <c r="K143" s="54" t="s">
        <v>354</v>
      </c>
      <c r="L143" s="60" t="s">
        <v>362</v>
      </c>
      <c r="M143" s="54" t="s">
        <v>345</v>
      </c>
      <c r="N143" s="85">
        <v>15</v>
      </c>
      <c r="O143" s="54" t="s">
        <v>564</v>
      </c>
      <c r="P143" s="54">
        <v>35</v>
      </c>
    </row>
    <row r="144" spans="2:16">
      <c r="B144" s="54" t="s">
        <v>57</v>
      </c>
      <c r="C144" s="54" t="s">
        <v>759</v>
      </c>
      <c r="D144" s="54" t="s">
        <v>242</v>
      </c>
      <c r="E144" s="60" t="s">
        <v>243</v>
      </c>
      <c r="F144" s="85" t="s">
        <v>342</v>
      </c>
      <c r="G144" s="85" t="s">
        <v>343</v>
      </c>
      <c r="H144" s="86" t="s">
        <v>344</v>
      </c>
      <c r="I144" s="87" t="str">
        <f t="shared" si="4"/>
        <v>Golay0467_TR066</v>
      </c>
      <c r="J144" s="87" t="str">
        <f t="shared" si="5"/>
        <v>gtcGTTTGGCCACACtgGTGYCAGCMGCCGCGGTA</v>
      </c>
      <c r="K144" s="54" t="s">
        <v>354</v>
      </c>
      <c r="L144" s="60" t="s">
        <v>362</v>
      </c>
      <c r="M144" s="54" t="s">
        <v>345</v>
      </c>
      <c r="N144" s="85">
        <v>15</v>
      </c>
      <c r="O144" s="54" t="s">
        <v>564</v>
      </c>
      <c r="P144" s="54">
        <v>35</v>
      </c>
    </row>
    <row r="145" spans="2:16">
      <c r="B145" s="54" t="s">
        <v>56</v>
      </c>
      <c r="C145" s="54" t="s">
        <v>760</v>
      </c>
      <c r="D145" s="54" t="s">
        <v>244</v>
      </c>
      <c r="E145" s="60" t="s">
        <v>245</v>
      </c>
      <c r="F145" s="85" t="s">
        <v>342</v>
      </c>
      <c r="G145" s="85" t="s">
        <v>343</v>
      </c>
      <c r="H145" s="86" t="s">
        <v>344</v>
      </c>
      <c r="I145" s="87" t="str">
        <f t="shared" si="4"/>
        <v>Golay0468_TR063</v>
      </c>
      <c r="J145" s="87" t="str">
        <f t="shared" si="5"/>
        <v>gtcTCAGGTTGCCCAtgGTGYCAGCMGCCGCGGTA</v>
      </c>
      <c r="K145" s="54" t="s">
        <v>354</v>
      </c>
      <c r="L145" s="60" t="s">
        <v>362</v>
      </c>
      <c r="M145" s="54" t="s">
        <v>345</v>
      </c>
      <c r="N145" s="85">
        <v>15</v>
      </c>
      <c r="O145" s="54" t="s">
        <v>564</v>
      </c>
      <c r="P145" s="54">
        <v>35</v>
      </c>
    </row>
    <row r="146" spans="2:16">
      <c r="B146" s="54" t="s">
        <v>55</v>
      </c>
      <c r="C146" s="54" t="s">
        <v>761</v>
      </c>
      <c r="D146" s="54" t="s">
        <v>246</v>
      </c>
      <c r="E146" s="60" t="s">
        <v>247</v>
      </c>
      <c r="F146" s="85" t="s">
        <v>342</v>
      </c>
      <c r="G146" s="85" t="s">
        <v>343</v>
      </c>
      <c r="H146" s="86" t="s">
        <v>344</v>
      </c>
      <c r="I146" s="87" t="str">
        <f t="shared" si="4"/>
        <v>Golay0469_TR061</v>
      </c>
      <c r="J146" s="87" t="str">
        <f t="shared" si="5"/>
        <v>gtcTCATTCCACTCAtgGTGYCAGCMGCCGCGGTA</v>
      </c>
      <c r="K146" s="54" t="s">
        <v>354</v>
      </c>
      <c r="L146" s="60" t="s">
        <v>362</v>
      </c>
      <c r="M146" s="54" t="s">
        <v>345</v>
      </c>
      <c r="N146" s="85">
        <v>15</v>
      </c>
      <c r="O146" s="54" t="s">
        <v>25</v>
      </c>
      <c r="P146" s="54">
        <v>35</v>
      </c>
    </row>
    <row r="147" spans="2:16">
      <c r="B147" s="54" t="s">
        <v>54</v>
      </c>
      <c r="C147" s="54" t="s">
        <v>762</v>
      </c>
      <c r="D147" s="54" t="s">
        <v>248</v>
      </c>
      <c r="E147" s="60" t="s">
        <v>249</v>
      </c>
      <c r="F147" s="85" t="s">
        <v>342</v>
      </c>
      <c r="G147" s="85" t="s">
        <v>343</v>
      </c>
      <c r="H147" s="86" t="s">
        <v>344</v>
      </c>
      <c r="I147" s="87" t="str">
        <f t="shared" si="4"/>
        <v>Golay0470_TR100</v>
      </c>
      <c r="J147" s="87" t="str">
        <f t="shared" si="5"/>
        <v>gtcGTCACATCACGAtgGTGYCAGCMGCCGCGGTA</v>
      </c>
      <c r="K147" s="54" t="s">
        <v>354</v>
      </c>
      <c r="L147" s="60" t="s">
        <v>362</v>
      </c>
      <c r="M147" s="54" t="s">
        <v>345</v>
      </c>
      <c r="N147" s="85">
        <v>15</v>
      </c>
      <c r="O147" s="54" t="s">
        <v>564</v>
      </c>
      <c r="P147" s="54">
        <v>35</v>
      </c>
    </row>
    <row r="148" spans="2:16">
      <c r="B148" s="54" t="s">
        <v>53</v>
      </c>
      <c r="C148" s="84" t="s">
        <v>763</v>
      </c>
      <c r="D148" s="54" t="s">
        <v>250</v>
      </c>
      <c r="E148" s="60" t="s">
        <v>251</v>
      </c>
      <c r="F148" s="85" t="s">
        <v>342</v>
      </c>
      <c r="G148" s="85" t="s">
        <v>343</v>
      </c>
      <c r="H148" s="86" t="s">
        <v>344</v>
      </c>
      <c r="I148" s="87" t="str">
        <f t="shared" si="4"/>
        <v>Golay0471_TR090D</v>
      </c>
      <c r="J148" s="87" t="str">
        <f t="shared" si="5"/>
        <v>gtcCGACATTTCTCTtgGTGYCAGCMGCCGCGGTA</v>
      </c>
      <c r="K148" s="54" t="s">
        <v>354</v>
      </c>
      <c r="L148" s="60" t="s">
        <v>362</v>
      </c>
      <c r="M148" s="54" t="s">
        <v>345</v>
      </c>
      <c r="N148" s="85">
        <v>15</v>
      </c>
      <c r="O148" s="54" t="s">
        <v>564</v>
      </c>
      <c r="P148" s="54">
        <v>35</v>
      </c>
    </row>
    <row r="149" spans="2:16">
      <c r="B149" s="54" t="s">
        <v>52</v>
      </c>
      <c r="C149" s="84" t="s">
        <v>764</v>
      </c>
      <c r="D149" s="54" t="s">
        <v>252</v>
      </c>
      <c r="E149" s="60" t="s">
        <v>253</v>
      </c>
      <c r="F149" s="85" t="s">
        <v>342</v>
      </c>
      <c r="G149" s="85" t="s">
        <v>343</v>
      </c>
      <c r="H149" s="86" t="s">
        <v>344</v>
      </c>
      <c r="I149" s="87" t="str">
        <f t="shared" si="4"/>
        <v>Golay0472_TR072D</v>
      </c>
      <c r="J149" s="87" t="str">
        <f t="shared" si="5"/>
        <v>gtcGGACGTTAACTAtgGTGYCAGCMGCCGCGGTA</v>
      </c>
      <c r="K149" s="54" t="s">
        <v>354</v>
      </c>
      <c r="L149" s="60" t="s">
        <v>362</v>
      </c>
      <c r="M149" s="54" t="s">
        <v>345</v>
      </c>
      <c r="N149" s="85">
        <v>15</v>
      </c>
      <c r="O149" s="54" t="s">
        <v>564</v>
      </c>
      <c r="P149" s="54">
        <v>35</v>
      </c>
    </row>
    <row r="150" spans="2:16">
      <c r="B150" s="54" t="s">
        <v>51</v>
      </c>
      <c r="C150" s="84" t="s">
        <v>765</v>
      </c>
      <c r="D150" s="54" t="s">
        <v>254</v>
      </c>
      <c r="E150" s="60" t="s">
        <v>255</v>
      </c>
      <c r="F150" s="85" t="s">
        <v>342</v>
      </c>
      <c r="G150" s="85" t="s">
        <v>343</v>
      </c>
      <c r="H150" s="86" t="s">
        <v>344</v>
      </c>
      <c r="I150" s="87" t="str">
        <f t="shared" si="4"/>
        <v>Golay0473_TR054D</v>
      </c>
      <c r="J150" s="87" t="str">
        <f t="shared" si="5"/>
        <v>gtcTAGCAGTTGCGTtgGTGYCAGCMGCCGCGGTA</v>
      </c>
      <c r="K150" s="54" t="s">
        <v>354</v>
      </c>
      <c r="L150" s="60" t="s">
        <v>362</v>
      </c>
      <c r="M150" s="54" t="s">
        <v>345</v>
      </c>
      <c r="N150" s="85">
        <v>15</v>
      </c>
      <c r="O150" s="54" t="s">
        <v>564</v>
      </c>
      <c r="P150" s="54">
        <v>35</v>
      </c>
    </row>
    <row r="151" spans="2:16">
      <c r="B151" s="54" t="s">
        <v>50</v>
      </c>
      <c r="C151" s="84" t="s">
        <v>766</v>
      </c>
      <c r="D151" s="54" t="s">
        <v>256</v>
      </c>
      <c r="E151" s="60" t="s">
        <v>257</v>
      </c>
      <c r="F151" s="85" t="s">
        <v>342</v>
      </c>
      <c r="G151" s="85" t="s">
        <v>343</v>
      </c>
      <c r="H151" s="86" t="s">
        <v>344</v>
      </c>
      <c r="I151" s="87" t="str">
        <f t="shared" si="4"/>
        <v>Golay0474_TR080D</v>
      </c>
      <c r="J151" s="87" t="str">
        <f t="shared" si="5"/>
        <v>gtcCACGCTATTGGAtgGTGYCAGCMGCCGCGGTA</v>
      </c>
      <c r="K151" s="54" t="s">
        <v>354</v>
      </c>
      <c r="L151" s="60" t="s">
        <v>362</v>
      </c>
      <c r="M151" s="54" t="s">
        <v>345</v>
      </c>
      <c r="N151" s="85">
        <v>15</v>
      </c>
      <c r="O151" s="54" t="s">
        <v>564</v>
      </c>
      <c r="P151" s="54">
        <v>35</v>
      </c>
    </row>
    <row r="152" spans="2:16">
      <c r="B152" s="54" t="s">
        <v>49</v>
      </c>
      <c r="D152" s="54" t="s">
        <v>258</v>
      </c>
      <c r="E152" s="60" t="s">
        <v>259</v>
      </c>
      <c r="F152" s="85" t="s">
        <v>342</v>
      </c>
      <c r="G152" s="85" t="s">
        <v>343</v>
      </c>
      <c r="H152" s="86" t="s">
        <v>344</v>
      </c>
      <c r="I152" s="87" t="str">
        <f t="shared" si="4"/>
        <v>Golay0475_</v>
      </c>
      <c r="J152" s="87" t="str">
        <f t="shared" si="5"/>
        <v>gtcAACTTCACTTCCtgGTGYCAGCMGCCGCGGTA</v>
      </c>
      <c r="K152" s="54" t="s">
        <v>354</v>
      </c>
      <c r="L152" s="60" t="s">
        <v>362</v>
      </c>
      <c r="M152" s="54" t="s">
        <v>345</v>
      </c>
      <c r="P152" s="54">
        <v>35</v>
      </c>
    </row>
    <row r="153" spans="2:16">
      <c r="B153" s="54" t="s">
        <v>48</v>
      </c>
      <c r="D153" s="54" t="s">
        <v>260</v>
      </c>
      <c r="E153" s="60" t="s">
        <v>261</v>
      </c>
      <c r="F153" s="85" t="s">
        <v>342</v>
      </c>
      <c r="G153" s="85" t="s">
        <v>343</v>
      </c>
      <c r="H153" s="86" t="s">
        <v>344</v>
      </c>
      <c r="I153" s="87" t="str">
        <f t="shared" si="4"/>
        <v>Golay0476_</v>
      </c>
      <c r="J153" s="87" t="str">
        <f t="shared" si="5"/>
        <v>gtcCCAGTGGATATAtgGTGYCAGCMGCCGCGGTA</v>
      </c>
      <c r="K153" s="54" t="s">
        <v>354</v>
      </c>
      <c r="L153" s="60" t="s">
        <v>362</v>
      </c>
      <c r="M153" s="54" t="s">
        <v>345</v>
      </c>
      <c r="P153" s="54">
        <v>35</v>
      </c>
    </row>
    <row r="154" spans="2:16">
      <c r="B154" s="54" t="s">
        <v>47</v>
      </c>
      <c r="D154" s="54" t="s">
        <v>262</v>
      </c>
      <c r="E154" s="60" t="s">
        <v>263</v>
      </c>
      <c r="F154" s="85" t="s">
        <v>342</v>
      </c>
      <c r="G154" s="85" t="s">
        <v>343</v>
      </c>
      <c r="H154" s="86" t="s">
        <v>344</v>
      </c>
      <c r="I154" s="87" t="str">
        <f t="shared" si="4"/>
        <v>Golay0477_</v>
      </c>
      <c r="J154" s="87" t="str">
        <f t="shared" si="5"/>
        <v>gtcTGTGTGTAACGCtgGTGYCAGCMGCCGCGGTA</v>
      </c>
      <c r="K154" s="54" t="s">
        <v>354</v>
      </c>
      <c r="L154" s="60" t="s">
        <v>362</v>
      </c>
      <c r="M154" s="54" t="s">
        <v>345</v>
      </c>
      <c r="P154" s="54">
        <v>35</v>
      </c>
    </row>
    <row r="155" spans="2:16">
      <c r="B155" s="54" t="s">
        <v>46</v>
      </c>
      <c r="D155" s="54" t="s">
        <v>264</v>
      </c>
      <c r="E155" s="60" t="s">
        <v>265</v>
      </c>
      <c r="F155" s="85" t="s">
        <v>342</v>
      </c>
      <c r="G155" s="85" t="s">
        <v>343</v>
      </c>
      <c r="H155" s="86" t="s">
        <v>344</v>
      </c>
      <c r="I155" s="87" t="str">
        <f t="shared" si="4"/>
        <v>Golay0478_</v>
      </c>
      <c r="J155" s="87" t="str">
        <f t="shared" si="5"/>
        <v>gtcCCAATCGTGCAAtgGTGYCAGCMGCCGCGGTA</v>
      </c>
      <c r="K155" s="54" t="s">
        <v>354</v>
      </c>
      <c r="L155" s="60" t="s">
        <v>362</v>
      </c>
      <c r="M155" s="54" t="s">
        <v>345</v>
      </c>
      <c r="P155" s="54">
        <v>35</v>
      </c>
    </row>
    <row r="156" spans="2:16">
      <c r="B156" s="54" t="s">
        <v>45</v>
      </c>
      <c r="D156" s="54" t="s">
        <v>266</v>
      </c>
      <c r="E156" s="60" t="s">
        <v>267</v>
      </c>
      <c r="F156" s="85" t="s">
        <v>342</v>
      </c>
      <c r="G156" s="85" t="s">
        <v>343</v>
      </c>
      <c r="H156" s="86" t="s">
        <v>344</v>
      </c>
      <c r="I156" s="87" t="str">
        <f t="shared" si="4"/>
        <v>Golay0479_</v>
      </c>
      <c r="J156" s="87" t="str">
        <f t="shared" si="5"/>
        <v>gtcAGGCTAGCAGAGtgGTGYCAGCMGCCGCGGTA</v>
      </c>
      <c r="K156" s="54" t="s">
        <v>354</v>
      </c>
      <c r="L156" s="60" t="s">
        <v>362</v>
      </c>
      <c r="M156" s="54" t="s">
        <v>345</v>
      </c>
      <c r="P156" s="54">
        <v>35</v>
      </c>
    </row>
    <row r="157" spans="2:16">
      <c r="B157" s="54" t="s">
        <v>44</v>
      </c>
      <c r="D157" s="54" t="s">
        <v>268</v>
      </c>
      <c r="E157" s="60" t="s">
        <v>269</v>
      </c>
      <c r="F157" s="85" t="s">
        <v>342</v>
      </c>
      <c r="G157" s="85" t="s">
        <v>343</v>
      </c>
      <c r="H157" s="86" t="s">
        <v>344</v>
      </c>
      <c r="I157" s="87" t="str">
        <f t="shared" si="4"/>
        <v>Golay0480_</v>
      </c>
      <c r="J157" s="87" t="str">
        <f t="shared" si="5"/>
        <v>gtcGTCACTCCGAACtgGTGYCAGCMGCCGCGGTA</v>
      </c>
      <c r="K157" s="54" t="s">
        <v>354</v>
      </c>
      <c r="L157" s="60" t="s">
        <v>362</v>
      </c>
      <c r="M157" s="54" t="s">
        <v>345</v>
      </c>
      <c r="P157" s="54">
        <v>35</v>
      </c>
    </row>
    <row r="158" spans="2:16">
      <c r="B158" s="54" t="s">
        <v>43</v>
      </c>
      <c r="D158" s="54" t="s">
        <v>270</v>
      </c>
      <c r="E158" s="60" t="s">
        <v>271</v>
      </c>
      <c r="F158" s="85" t="s">
        <v>342</v>
      </c>
      <c r="G158" s="85" t="s">
        <v>343</v>
      </c>
      <c r="H158" s="86" t="s">
        <v>344</v>
      </c>
      <c r="I158" s="87" t="str">
        <f t="shared" si="4"/>
        <v>Golay0481_</v>
      </c>
      <c r="J158" s="87" t="str">
        <f t="shared" si="5"/>
        <v>gtcCACCGAAATCTGtgGTGYCAGCMGCCGCGGTA</v>
      </c>
      <c r="K158" s="54" t="s">
        <v>354</v>
      </c>
      <c r="L158" s="60" t="s">
        <v>362</v>
      </c>
      <c r="M158" s="54" t="s">
        <v>345</v>
      </c>
      <c r="P158" s="54">
        <v>35</v>
      </c>
    </row>
    <row r="159" spans="2:16">
      <c r="B159" s="54" t="s">
        <v>42</v>
      </c>
      <c r="D159" s="54" t="s">
        <v>272</v>
      </c>
      <c r="E159" s="60" t="s">
        <v>273</v>
      </c>
      <c r="F159" s="85" t="s">
        <v>342</v>
      </c>
      <c r="G159" s="85" t="s">
        <v>343</v>
      </c>
      <c r="H159" s="86" t="s">
        <v>344</v>
      </c>
      <c r="I159" s="87" t="str">
        <f t="shared" si="4"/>
        <v>Golay0482_</v>
      </c>
      <c r="J159" s="87" t="str">
        <f t="shared" si="5"/>
        <v>gtcTGACGTAGAACTtgGTGYCAGCMGCCGCGGTA</v>
      </c>
      <c r="K159" s="54" t="s">
        <v>354</v>
      </c>
      <c r="L159" s="60" t="s">
        <v>362</v>
      </c>
      <c r="M159" s="54" t="s">
        <v>345</v>
      </c>
      <c r="P159" s="54">
        <v>35</v>
      </c>
    </row>
    <row r="160" spans="2:16">
      <c r="B160" s="54" t="s">
        <v>41</v>
      </c>
      <c r="D160" s="54" t="s">
        <v>274</v>
      </c>
      <c r="E160" s="60" t="s">
        <v>275</v>
      </c>
      <c r="F160" s="85" t="s">
        <v>342</v>
      </c>
      <c r="G160" s="85" t="s">
        <v>343</v>
      </c>
      <c r="H160" s="86" t="s">
        <v>344</v>
      </c>
      <c r="I160" s="87" t="str">
        <f t="shared" si="4"/>
        <v>Golay0483_</v>
      </c>
      <c r="J160" s="87" t="str">
        <f t="shared" si="5"/>
        <v>gtcCTATGCCGGCTAtgGTGYCAGCMGCCGCGGTA</v>
      </c>
      <c r="K160" s="54" t="s">
        <v>354</v>
      </c>
      <c r="L160" s="60" t="s">
        <v>362</v>
      </c>
      <c r="M160" s="54" t="s">
        <v>345</v>
      </c>
      <c r="P160" s="54">
        <v>35</v>
      </c>
    </row>
    <row r="161" spans="2:16">
      <c r="B161" s="54" t="s">
        <v>40</v>
      </c>
      <c r="D161" s="54" t="s">
        <v>276</v>
      </c>
      <c r="E161" s="60" t="s">
        <v>277</v>
      </c>
      <c r="F161" s="85" t="s">
        <v>342</v>
      </c>
      <c r="G161" s="85" t="s">
        <v>343</v>
      </c>
      <c r="H161" s="86" t="s">
        <v>344</v>
      </c>
      <c r="I161" s="87" t="str">
        <f t="shared" si="4"/>
        <v>Golay0484_</v>
      </c>
      <c r="J161" s="87" t="str">
        <f t="shared" si="5"/>
        <v>gtcGTGGTATGGGAGtgGTGYCAGCMGCCGCGGTA</v>
      </c>
      <c r="K161" s="54" t="s">
        <v>354</v>
      </c>
      <c r="L161" s="60" t="s">
        <v>362</v>
      </c>
      <c r="M161" s="54" t="s">
        <v>345</v>
      </c>
      <c r="P161" s="54">
        <v>35</v>
      </c>
    </row>
    <row r="162" spans="2:16">
      <c r="B162" s="54" t="s">
        <v>39</v>
      </c>
      <c r="D162" s="54" t="s">
        <v>278</v>
      </c>
      <c r="E162" s="60" t="s">
        <v>279</v>
      </c>
      <c r="F162" s="85" t="s">
        <v>342</v>
      </c>
      <c r="G162" s="85" t="s">
        <v>343</v>
      </c>
      <c r="H162" s="86" t="s">
        <v>344</v>
      </c>
      <c r="I162" s="87" t="str">
        <f t="shared" si="4"/>
        <v>Golay0485_</v>
      </c>
      <c r="J162" s="87" t="str">
        <f t="shared" si="5"/>
        <v>gtcTGTACCAACCGAtgGTGYCAGCMGCCGCGGTA</v>
      </c>
      <c r="K162" s="54" t="s">
        <v>354</v>
      </c>
      <c r="L162" s="60" t="s">
        <v>362</v>
      </c>
      <c r="M162" s="54" t="s">
        <v>345</v>
      </c>
      <c r="P162" s="54">
        <v>35</v>
      </c>
    </row>
    <row r="163" spans="2:16">
      <c r="B163" s="54" t="s">
        <v>38</v>
      </c>
      <c r="D163" s="54" t="s">
        <v>280</v>
      </c>
      <c r="E163" s="60" t="s">
        <v>281</v>
      </c>
      <c r="F163" s="85" t="s">
        <v>342</v>
      </c>
      <c r="G163" s="85" t="s">
        <v>343</v>
      </c>
      <c r="H163" s="86" t="s">
        <v>344</v>
      </c>
      <c r="I163" s="87" t="str">
        <f t="shared" ref="I163:I193" si="6">(D163&amp;"_"&amp;C163)</f>
        <v>Golay0486_</v>
      </c>
      <c r="J163" s="87" t="str">
        <f t="shared" ref="J163:J193" si="7">CONCATENATE(F163,E163,G163,H163)</f>
        <v>gtcAGGGTACAGGGTtgGTGYCAGCMGCCGCGGTA</v>
      </c>
      <c r="K163" s="54" t="s">
        <v>354</v>
      </c>
      <c r="L163" s="60" t="s">
        <v>362</v>
      </c>
      <c r="M163" s="54" t="s">
        <v>345</v>
      </c>
      <c r="P163" s="54">
        <v>35</v>
      </c>
    </row>
    <row r="164" spans="2:16">
      <c r="B164" s="54" t="s">
        <v>37</v>
      </c>
      <c r="D164" s="54" t="s">
        <v>282</v>
      </c>
      <c r="E164" s="60" t="s">
        <v>283</v>
      </c>
      <c r="F164" s="85" t="s">
        <v>342</v>
      </c>
      <c r="G164" s="85" t="s">
        <v>343</v>
      </c>
      <c r="H164" s="86" t="s">
        <v>344</v>
      </c>
      <c r="I164" s="87" t="str">
        <f t="shared" si="6"/>
        <v>Golay0487_</v>
      </c>
      <c r="J164" s="87" t="str">
        <f t="shared" si="7"/>
        <v>gtcAGAGTGCTAATCtgGTGYCAGCMGCCGCGGTA</v>
      </c>
      <c r="K164" s="54" t="s">
        <v>354</v>
      </c>
      <c r="L164" s="60" t="s">
        <v>362</v>
      </c>
      <c r="M164" s="54" t="s">
        <v>345</v>
      </c>
      <c r="P164" s="54">
        <v>35</v>
      </c>
    </row>
    <row r="165" spans="2:16">
      <c r="B165" s="54" t="s">
        <v>36</v>
      </c>
      <c r="D165" s="54" t="s">
        <v>284</v>
      </c>
      <c r="E165" s="60" t="s">
        <v>285</v>
      </c>
      <c r="F165" s="85" t="s">
        <v>342</v>
      </c>
      <c r="G165" s="85" t="s">
        <v>343</v>
      </c>
      <c r="H165" s="86" t="s">
        <v>344</v>
      </c>
      <c r="I165" s="87" t="str">
        <f t="shared" si="6"/>
        <v>Golay0488_</v>
      </c>
      <c r="J165" s="87" t="str">
        <f t="shared" si="7"/>
        <v>gtcTTGGCGGGTTATtgGTGYCAGCMGCCGCGGTA</v>
      </c>
      <c r="K165" s="54" t="s">
        <v>354</v>
      </c>
      <c r="L165" s="60" t="s">
        <v>362</v>
      </c>
      <c r="M165" s="54" t="s">
        <v>345</v>
      </c>
      <c r="P165" s="54">
        <v>35</v>
      </c>
    </row>
    <row r="166" spans="2:16">
      <c r="B166" s="54" t="s">
        <v>35</v>
      </c>
      <c r="D166" s="54" t="s">
        <v>286</v>
      </c>
      <c r="E166" s="60" t="s">
        <v>287</v>
      </c>
      <c r="F166" s="85" t="s">
        <v>342</v>
      </c>
      <c r="G166" s="85" t="s">
        <v>343</v>
      </c>
      <c r="H166" s="86" t="s">
        <v>344</v>
      </c>
      <c r="I166" s="87" t="str">
        <f t="shared" si="6"/>
        <v>Golay0489_</v>
      </c>
      <c r="J166" s="87" t="str">
        <f t="shared" si="7"/>
        <v>gtcCACGATGGTCATtgGTGYCAGCMGCCGCGGTA</v>
      </c>
      <c r="K166" s="54" t="s">
        <v>354</v>
      </c>
      <c r="L166" s="60" t="s">
        <v>362</v>
      </c>
      <c r="M166" s="54" t="s">
        <v>345</v>
      </c>
      <c r="P166" s="54">
        <v>35</v>
      </c>
    </row>
    <row r="167" spans="2:16">
      <c r="B167" s="54" t="s">
        <v>34</v>
      </c>
      <c r="D167" s="54" t="s">
        <v>288</v>
      </c>
      <c r="E167" s="60" t="s">
        <v>289</v>
      </c>
      <c r="F167" s="85" t="s">
        <v>342</v>
      </c>
      <c r="G167" s="85" t="s">
        <v>343</v>
      </c>
      <c r="H167" s="86" t="s">
        <v>344</v>
      </c>
      <c r="I167" s="87" t="str">
        <f t="shared" si="6"/>
        <v>Golay0490_</v>
      </c>
      <c r="J167" s="87" t="str">
        <f t="shared" si="7"/>
        <v>gtcGTCACCAATCCGtgGTGYCAGCMGCCGCGGTA</v>
      </c>
      <c r="K167" s="54" t="s">
        <v>354</v>
      </c>
      <c r="L167" s="60" t="s">
        <v>362</v>
      </c>
      <c r="M167" s="54" t="s">
        <v>345</v>
      </c>
      <c r="P167" s="54">
        <v>35</v>
      </c>
    </row>
    <row r="168" spans="2:16">
      <c r="B168" s="54" t="s">
        <v>33</v>
      </c>
      <c r="D168" s="54" t="s">
        <v>290</v>
      </c>
      <c r="E168" s="60" t="s">
        <v>291</v>
      </c>
      <c r="F168" s="85" t="s">
        <v>342</v>
      </c>
      <c r="G168" s="85" t="s">
        <v>343</v>
      </c>
      <c r="H168" s="86" t="s">
        <v>344</v>
      </c>
      <c r="I168" s="87" t="str">
        <f t="shared" si="6"/>
        <v>Golay0491_</v>
      </c>
      <c r="J168" s="87" t="str">
        <f t="shared" si="7"/>
        <v>gtcCACTAACAAACGtgGTGYCAGCMGCCGCGGTA</v>
      </c>
      <c r="K168" s="54" t="s">
        <v>354</v>
      </c>
      <c r="L168" s="60" t="s">
        <v>362</v>
      </c>
      <c r="M168" s="54" t="s">
        <v>345</v>
      </c>
      <c r="P168" s="54">
        <v>35</v>
      </c>
    </row>
    <row r="169" spans="2:16">
      <c r="B169" s="54" t="s">
        <v>32</v>
      </c>
      <c r="D169" s="54" t="s">
        <v>292</v>
      </c>
      <c r="E169" s="60" t="s">
        <v>293</v>
      </c>
      <c r="F169" s="85" t="s">
        <v>342</v>
      </c>
      <c r="G169" s="85" t="s">
        <v>343</v>
      </c>
      <c r="H169" s="86" t="s">
        <v>344</v>
      </c>
      <c r="I169" s="87" t="str">
        <f t="shared" si="6"/>
        <v>Golay0492_</v>
      </c>
      <c r="J169" s="87" t="str">
        <f t="shared" si="7"/>
        <v>gtcTTCCAGGCAGATtgGTGYCAGCMGCCGCGGTA</v>
      </c>
      <c r="K169" s="54" t="s">
        <v>354</v>
      </c>
      <c r="L169" s="60" t="s">
        <v>362</v>
      </c>
      <c r="M169" s="54" t="s">
        <v>345</v>
      </c>
      <c r="P169" s="54">
        <v>35</v>
      </c>
    </row>
    <row r="170" spans="2:16">
      <c r="B170" s="54" t="s">
        <v>31</v>
      </c>
      <c r="D170" s="54" t="s">
        <v>294</v>
      </c>
      <c r="E170" s="60" t="s">
        <v>295</v>
      </c>
      <c r="F170" s="85" t="s">
        <v>342</v>
      </c>
      <c r="G170" s="85" t="s">
        <v>343</v>
      </c>
      <c r="H170" s="86" t="s">
        <v>344</v>
      </c>
      <c r="I170" s="87" t="str">
        <f t="shared" si="6"/>
        <v>Golay0493_</v>
      </c>
      <c r="J170" s="87" t="str">
        <f t="shared" si="7"/>
        <v>gtcTATGGTACCCAGtgGTGYCAGCMGCCGCGGTA</v>
      </c>
      <c r="K170" s="54" t="s">
        <v>354</v>
      </c>
      <c r="L170" s="60" t="s">
        <v>362</v>
      </c>
      <c r="M170" s="54" t="s">
        <v>345</v>
      </c>
      <c r="P170" s="54">
        <v>35</v>
      </c>
    </row>
    <row r="171" spans="2:16">
      <c r="B171" s="54" t="s">
        <v>30</v>
      </c>
      <c r="D171" s="54" t="s">
        <v>296</v>
      </c>
      <c r="E171" s="60" t="s">
        <v>297</v>
      </c>
      <c r="F171" s="85" t="s">
        <v>342</v>
      </c>
      <c r="G171" s="85" t="s">
        <v>343</v>
      </c>
      <c r="H171" s="86" t="s">
        <v>344</v>
      </c>
      <c r="I171" s="87" t="str">
        <f t="shared" si="6"/>
        <v>Golay0494_</v>
      </c>
      <c r="J171" s="87" t="str">
        <f t="shared" si="7"/>
        <v>gtcCACGACTTGACAtgGTGYCAGCMGCCGCGGTA</v>
      </c>
      <c r="K171" s="54" t="s">
        <v>354</v>
      </c>
      <c r="L171" s="60" t="s">
        <v>362</v>
      </c>
      <c r="M171" s="54" t="s">
        <v>345</v>
      </c>
      <c r="P171" s="54">
        <v>35</v>
      </c>
    </row>
    <row r="172" spans="2:16">
      <c r="B172" s="54" t="s">
        <v>29</v>
      </c>
      <c r="D172" s="54" t="s">
        <v>298</v>
      </c>
      <c r="E172" s="60" t="s">
        <v>299</v>
      </c>
      <c r="F172" s="85" t="s">
        <v>342</v>
      </c>
      <c r="G172" s="85" t="s">
        <v>343</v>
      </c>
      <c r="H172" s="86" t="s">
        <v>344</v>
      </c>
      <c r="I172" s="87" t="str">
        <f t="shared" si="6"/>
        <v>Golay0495_</v>
      </c>
      <c r="J172" s="87" t="str">
        <f t="shared" si="7"/>
        <v>gtcCTTGGAGGCTTAtgGTGYCAGCMGCCGCGGTA</v>
      </c>
      <c r="K172" s="54" t="s">
        <v>354</v>
      </c>
      <c r="L172" s="60" t="s">
        <v>362</v>
      </c>
      <c r="M172" s="54" t="s">
        <v>345</v>
      </c>
      <c r="P172" s="54">
        <v>35</v>
      </c>
    </row>
    <row r="173" spans="2:16">
      <c r="B173" s="54" t="s">
        <v>28</v>
      </c>
      <c r="D173" s="54" t="s">
        <v>300</v>
      </c>
      <c r="E173" s="60" t="s">
        <v>301</v>
      </c>
      <c r="F173" s="85" t="s">
        <v>342</v>
      </c>
      <c r="G173" s="85" t="s">
        <v>343</v>
      </c>
      <c r="H173" s="86" t="s">
        <v>344</v>
      </c>
      <c r="I173" s="87" t="str">
        <f t="shared" si="6"/>
        <v>Golay0496_</v>
      </c>
      <c r="J173" s="87" t="str">
        <f t="shared" si="7"/>
        <v>gtcACGTGGTTCCACtgGTGYCAGCMGCCGCGGTA</v>
      </c>
      <c r="K173" s="54" t="s">
        <v>354</v>
      </c>
      <c r="L173" s="60" t="s">
        <v>362</v>
      </c>
      <c r="M173" s="54" t="s">
        <v>345</v>
      </c>
      <c r="P173" s="54">
        <v>35</v>
      </c>
    </row>
    <row r="174" spans="2:16">
      <c r="B174" s="54" t="s">
        <v>27</v>
      </c>
      <c r="D174" s="54" t="s">
        <v>302</v>
      </c>
      <c r="E174" s="60" t="s">
        <v>303</v>
      </c>
      <c r="F174" s="85" t="s">
        <v>342</v>
      </c>
      <c r="G174" s="85" t="s">
        <v>343</v>
      </c>
      <c r="H174" s="86" t="s">
        <v>344</v>
      </c>
      <c r="I174" s="87" t="str">
        <f t="shared" si="6"/>
        <v>Golay0497_</v>
      </c>
      <c r="J174" s="87" t="str">
        <f t="shared" si="7"/>
        <v>gtcGACGCTTTGCTGtgGTGYCAGCMGCCGCGGTA</v>
      </c>
      <c r="K174" s="54" t="s">
        <v>354</v>
      </c>
      <c r="L174" s="60" t="s">
        <v>362</v>
      </c>
      <c r="M174" s="54" t="s">
        <v>345</v>
      </c>
      <c r="P174" s="54">
        <v>35</v>
      </c>
    </row>
    <row r="175" spans="2:16">
      <c r="B175" s="54" t="s">
        <v>26</v>
      </c>
      <c r="D175" s="54" t="s">
        <v>304</v>
      </c>
      <c r="E175" s="60" t="s">
        <v>305</v>
      </c>
      <c r="F175" s="85" t="s">
        <v>342</v>
      </c>
      <c r="G175" s="85" t="s">
        <v>343</v>
      </c>
      <c r="H175" s="86" t="s">
        <v>344</v>
      </c>
      <c r="I175" s="87" t="str">
        <f t="shared" si="6"/>
        <v>Golay0498_</v>
      </c>
      <c r="J175" s="87" t="str">
        <f t="shared" si="7"/>
        <v>gtcACAGGGTTTGTAtgGTGYCAGCMGCCGCGGTA</v>
      </c>
      <c r="K175" s="54" t="s">
        <v>354</v>
      </c>
      <c r="L175" s="60" t="s">
        <v>362</v>
      </c>
      <c r="M175" s="54" t="s">
        <v>345</v>
      </c>
      <c r="P175" s="54">
        <v>35</v>
      </c>
    </row>
    <row r="176" spans="2:16">
      <c r="B176" s="54" t="s">
        <v>24</v>
      </c>
      <c r="D176" s="54" t="s">
        <v>306</v>
      </c>
      <c r="E176" s="60" t="s">
        <v>307</v>
      </c>
      <c r="F176" s="85" t="s">
        <v>342</v>
      </c>
      <c r="G176" s="85" t="s">
        <v>343</v>
      </c>
      <c r="H176" s="86" t="s">
        <v>344</v>
      </c>
      <c r="I176" s="87" t="str">
        <f t="shared" si="6"/>
        <v>Golay0499_</v>
      </c>
      <c r="J176" s="87" t="str">
        <f t="shared" si="7"/>
        <v>gtcGCCTATGAGATCtgGTGYCAGCMGCCGCGGTA</v>
      </c>
      <c r="K176" s="54" t="s">
        <v>354</v>
      </c>
      <c r="L176" s="60" t="s">
        <v>362</v>
      </c>
      <c r="M176" s="54" t="s">
        <v>345</v>
      </c>
      <c r="P176" s="54">
        <v>35</v>
      </c>
    </row>
    <row r="177" spans="2:16">
      <c r="B177" s="54" t="s">
        <v>23</v>
      </c>
      <c r="D177" s="54" t="s">
        <v>308</v>
      </c>
      <c r="E177" s="60" t="s">
        <v>309</v>
      </c>
      <c r="F177" s="85" t="s">
        <v>342</v>
      </c>
      <c r="G177" s="85" t="s">
        <v>343</v>
      </c>
      <c r="H177" s="86" t="s">
        <v>344</v>
      </c>
      <c r="I177" s="87" t="str">
        <f t="shared" si="6"/>
        <v>Golay0500_</v>
      </c>
      <c r="J177" s="87" t="str">
        <f t="shared" si="7"/>
        <v>gtcCAAACCTATGGCtgGTGYCAGCMGCCGCGGTA</v>
      </c>
      <c r="K177" s="54" t="s">
        <v>354</v>
      </c>
      <c r="L177" s="60" t="s">
        <v>362</v>
      </c>
      <c r="M177" s="54" t="s">
        <v>345</v>
      </c>
      <c r="P177" s="54">
        <v>35</v>
      </c>
    </row>
    <row r="178" spans="2:16">
      <c r="B178" s="54" t="s">
        <v>22</v>
      </c>
      <c r="D178" s="54" t="s">
        <v>310</v>
      </c>
      <c r="E178" s="60" t="s">
        <v>311</v>
      </c>
      <c r="F178" s="85" t="s">
        <v>342</v>
      </c>
      <c r="G178" s="85" t="s">
        <v>343</v>
      </c>
      <c r="H178" s="86" t="s">
        <v>344</v>
      </c>
      <c r="I178" s="87" t="str">
        <f t="shared" si="6"/>
        <v>Golay0501_</v>
      </c>
      <c r="J178" s="87" t="str">
        <f t="shared" si="7"/>
        <v>gtcATCGCTTAAGGCtgGTGYCAGCMGCCGCGGTA</v>
      </c>
      <c r="K178" s="54" t="s">
        <v>354</v>
      </c>
      <c r="L178" s="60" t="s">
        <v>362</v>
      </c>
      <c r="M178" s="54" t="s">
        <v>345</v>
      </c>
      <c r="P178" s="54">
        <v>35</v>
      </c>
    </row>
    <row r="179" spans="2:16">
      <c r="B179" s="54" t="s">
        <v>21</v>
      </c>
      <c r="D179" s="54" t="s">
        <v>312</v>
      </c>
      <c r="E179" s="60" t="s">
        <v>313</v>
      </c>
      <c r="F179" s="85" t="s">
        <v>342</v>
      </c>
      <c r="G179" s="85" t="s">
        <v>343</v>
      </c>
      <c r="H179" s="86" t="s">
        <v>344</v>
      </c>
      <c r="I179" s="87" t="str">
        <f t="shared" si="6"/>
        <v>Golay0502_</v>
      </c>
      <c r="J179" s="87" t="str">
        <f t="shared" si="7"/>
        <v>gtcACCATCCAACGAtgGTGYCAGCMGCCGCGGTA</v>
      </c>
      <c r="K179" s="54" t="s">
        <v>354</v>
      </c>
      <c r="L179" s="60" t="s">
        <v>362</v>
      </c>
      <c r="M179" s="54" t="s">
        <v>345</v>
      </c>
      <c r="P179" s="54">
        <v>35</v>
      </c>
    </row>
    <row r="180" spans="2:16">
      <c r="B180" s="54" t="s">
        <v>20</v>
      </c>
      <c r="D180" s="54" t="s">
        <v>314</v>
      </c>
      <c r="E180" s="60" t="s">
        <v>315</v>
      </c>
      <c r="F180" s="85" t="s">
        <v>342</v>
      </c>
      <c r="G180" s="85" t="s">
        <v>343</v>
      </c>
      <c r="H180" s="86" t="s">
        <v>344</v>
      </c>
      <c r="I180" s="87" t="str">
        <f t="shared" si="6"/>
        <v>Golay0503_</v>
      </c>
      <c r="J180" s="87" t="str">
        <f t="shared" si="7"/>
        <v>gtcGCAATAGGAGGAtgGTGYCAGCMGCCGCGGTA</v>
      </c>
      <c r="K180" s="54" t="s">
        <v>354</v>
      </c>
      <c r="L180" s="60" t="s">
        <v>362</v>
      </c>
      <c r="M180" s="54" t="s">
        <v>345</v>
      </c>
      <c r="P180" s="54">
        <v>35</v>
      </c>
    </row>
    <row r="181" spans="2:16">
      <c r="B181" s="54" t="s">
        <v>19</v>
      </c>
      <c r="D181" s="54" t="s">
        <v>316</v>
      </c>
      <c r="E181" s="60" t="s">
        <v>317</v>
      </c>
      <c r="F181" s="85" t="s">
        <v>342</v>
      </c>
      <c r="G181" s="85" t="s">
        <v>343</v>
      </c>
      <c r="H181" s="86" t="s">
        <v>344</v>
      </c>
      <c r="I181" s="87" t="str">
        <f t="shared" si="6"/>
        <v>Golay0504_</v>
      </c>
      <c r="J181" s="87" t="str">
        <f t="shared" si="7"/>
        <v>gtcCCGAACGTCACTtgGTGYCAGCMGCCGCGGTA</v>
      </c>
      <c r="K181" s="54" t="s">
        <v>354</v>
      </c>
      <c r="L181" s="60" t="s">
        <v>362</v>
      </c>
      <c r="M181" s="54" t="s">
        <v>345</v>
      </c>
      <c r="P181" s="54">
        <v>35</v>
      </c>
    </row>
    <row r="182" spans="2:16">
      <c r="B182" s="54" t="s">
        <v>18</v>
      </c>
      <c r="D182" s="54" t="s">
        <v>318</v>
      </c>
      <c r="E182" s="60" t="s">
        <v>319</v>
      </c>
      <c r="F182" s="85" t="s">
        <v>342</v>
      </c>
      <c r="G182" s="85" t="s">
        <v>343</v>
      </c>
      <c r="H182" s="86" t="s">
        <v>344</v>
      </c>
      <c r="I182" s="87" t="str">
        <f t="shared" si="6"/>
        <v>Golay0505_</v>
      </c>
      <c r="J182" s="87" t="str">
        <f t="shared" si="7"/>
        <v>gtcACACCAACACCAtgGTGYCAGCMGCCGCGGTA</v>
      </c>
      <c r="K182" s="54" t="s">
        <v>354</v>
      </c>
      <c r="L182" s="60" t="s">
        <v>362</v>
      </c>
      <c r="M182" s="54" t="s">
        <v>345</v>
      </c>
      <c r="P182" s="54">
        <v>35</v>
      </c>
    </row>
    <row r="183" spans="2:16">
      <c r="B183" s="54" t="s">
        <v>17</v>
      </c>
      <c r="D183" s="54" t="s">
        <v>320</v>
      </c>
      <c r="E183" s="60" t="s">
        <v>321</v>
      </c>
      <c r="F183" s="85" t="s">
        <v>342</v>
      </c>
      <c r="G183" s="85" t="s">
        <v>343</v>
      </c>
      <c r="H183" s="86" t="s">
        <v>344</v>
      </c>
      <c r="I183" s="87" t="str">
        <f t="shared" si="6"/>
        <v>Golay0506_</v>
      </c>
      <c r="J183" s="87" t="str">
        <f t="shared" si="7"/>
        <v>gtcCCATCACATAGGtgGTGYCAGCMGCCGCGGTA</v>
      </c>
      <c r="K183" s="54" t="s">
        <v>354</v>
      </c>
      <c r="L183" s="60" t="s">
        <v>362</v>
      </c>
      <c r="M183" s="54" t="s">
        <v>345</v>
      </c>
      <c r="P183" s="54">
        <v>35</v>
      </c>
    </row>
    <row r="184" spans="2:16">
      <c r="B184" s="54" t="s">
        <v>16</v>
      </c>
      <c r="D184" s="54" t="s">
        <v>322</v>
      </c>
      <c r="E184" s="60" t="s">
        <v>323</v>
      </c>
      <c r="F184" s="85" t="s">
        <v>342</v>
      </c>
      <c r="G184" s="85" t="s">
        <v>343</v>
      </c>
      <c r="H184" s="86" t="s">
        <v>344</v>
      </c>
      <c r="I184" s="87" t="str">
        <f t="shared" si="6"/>
        <v>Golay0507_</v>
      </c>
      <c r="J184" s="87" t="str">
        <f t="shared" si="7"/>
        <v>gtcCGACACGGAGAAtgGTGYCAGCMGCCGCGGTA</v>
      </c>
      <c r="K184" s="54" t="s">
        <v>354</v>
      </c>
      <c r="L184" s="60" t="s">
        <v>362</v>
      </c>
      <c r="M184" s="54" t="s">
        <v>345</v>
      </c>
      <c r="P184" s="54">
        <v>35</v>
      </c>
    </row>
    <row r="185" spans="2:16">
      <c r="B185" s="54" t="s">
        <v>15</v>
      </c>
      <c r="D185" s="54" t="s">
        <v>324</v>
      </c>
      <c r="E185" s="60" t="s">
        <v>325</v>
      </c>
      <c r="F185" s="85" t="s">
        <v>342</v>
      </c>
      <c r="G185" s="85" t="s">
        <v>343</v>
      </c>
      <c r="H185" s="86" t="s">
        <v>344</v>
      </c>
      <c r="I185" s="87" t="str">
        <f t="shared" si="6"/>
        <v>Golay0508_</v>
      </c>
      <c r="J185" s="87" t="str">
        <f t="shared" si="7"/>
        <v>gtcGAACCTATGACAtgGTGYCAGCMGCCGCGGTA</v>
      </c>
      <c r="K185" s="54" t="s">
        <v>354</v>
      </c>
      <c r="L185" s="60" t="s">
        <v>362</v>
      </c>
      <c r="M185" s="54" t="s">
        <v>345</v>
      </c>
      <c r="P185" s="54">
        <v>35</v>
      </c>
    </row>
    <row r="186" spans="2:16">
      <c r="B186" s="54" t="s">
        <v>14</v>
      </c>
      <c r="D186" s="54" t="s">
        <v>326</v>
      </c>
      <c r="E186" s="60" t="s">
        <v>327</v>
      </c>
      <c r="F186" s="85" t="s">
        <v>342</v>
      </c>
      <c r="G186" s="85" t="s">
        <v>343</v>
      </c>
      <c r="H186" s="86" t="s">
        <v>344</v>
      </c>
      <c r="I186" s="87" t="str">
        <f t="shared" si="6"/>
        <v>Golay0509_</v>
      </c>
      <c r="J186" s="87" t="str">
        <f t="shared" si="7"/>
        <v>gtcATGCCGGTAATAtgGTGYCAGCMGCCGCGGTA</v>
      </c>
      <c r="K186" s="54" t="s">
        <v>354</v>
      </c>
      <c r="L186" s="60" t="s">
        <v>362</v>
      </c>
      <c r="M186" s="54" t="s">
        <v>345</v>
      </c>
      <c r="P186" s="54">
        <v>35</v>
      </c>
    </row>
    <row r="187" spans="2:16">
      <c r="B187" s="54" t="s">
        <v>13</v>
      </c>
      <c r="D187" s="54" t="s">
        <v>328</v>
      </c>
      <c r="E187" s="60" t="s">
        <v>329</v>
      </c>
      <c r="F187" s="85" t="s">
        <v>342</v>
      </c>
      <c r="G187" s="85" t="s">
        <v>343</v>
      </c>
      <c r="H187" s="86" t="s">
        <v>344</v>
      </c>
      <c r="I187" s="87" t="str">
        <f t="shared" si="6"/>
        <v>Golay0510_</v>
      </c>
      <c r="J187" s="87" t="str">
        <f t="shared" si="7"/>
        <v>gtcGAACAGCTCTACtgGTGYCAGCMGCCGCGGTA</v>
      </c>
      <c r="K187" s="54" t="s">
        <v>354</v>
      </c>
      <c r="L187" s="60" t="s">
        <v>362</v>
      </c>
      <c r="M187" s="54" t="s">
        <v>345</v>
      </c>
      <c r="P187" s="54">
        <v>35</v>
      </c>
    </row>
    <row r="188" spans="2:16">
      <c r="B188" s="54" t="s">
        <v>12</v>
      </c>
      <c r="D188" s="54" t="s">
        <v>330</v>
      </c>
      <c r="E188" s="60" t="s">
        <v>331</v>
      </c>
      <c r="F188" s="85" t="s">
        <v>342</v>
      </c>
      <c r="G188" s="85" t="s">
        <v>343</v>
      </c>
      <c r="H188" s="86" t="s">
        <v>344</v>
      </c>
      <c r="I188" s="87" t="str">
        <f t="shared" si="6"/>
        <v>Golay0511_</v>
      </c>
      <c r="J188" s="87" t="str">
        <f t="shared" si="7"/>
        <v>gtcGTGAGTCATACCtgGTGYCAGCMGCCGCGGTA</v>
      </c>
      <c r="K188" s="54" t="s">
        <v>354</v>
      </c>
      <c r="L188" s="60" t="s">
        <v>362</v>
      </c>
      <c r="M188" s="54" t="s">
        <v>345</v>
      </c>
      <c r="P188" s="54">
        <v>35</v>
      </c>
    </row>
    <row r="189" spans="2:16">
      <c r="B189" s="54" t="s">
        <v>11</v>
      </c>
      <c r="D189" s="54" t="s">
        <v>332</v>
      </c>
      <c r="E189" s="60" t="s">
        <v>333</v>
      </c>
      <c r="F189" s="85" t="s">
        <v>342</v>
      </c>
      <c r="G189" s="85" t="s">
        <v>343</v>
      </c>
      <c r="H189" s="86" t="s">
        <v>344</v>
      </c>
      <c r="I189" s="87" t="str">
        <f t="shared" si="6"/>
        <v>Golay0512_</v>
      </c>
      <c r="J189" s="87" t="str">
        <f t="shared" si="7"/>
        <v>gtcTGGCCGTTACTGtgGTGYCAGCMGCCGCGGTA</v>
      </c>
      <c r="K189" s="54" t="s">
        <v>354</v>
      </c>
      <c r="L189" s="60" t="s">
        <v>362</v>
      </c>
      <c r="M189" s="54" t="s">
        <v>345</v>
      </c>
      <c r="P189" s="54">
        <v>35</v>
      </c>
    </row>
    <row r="190" spans="2:16">
      <c r="B190" s="54" t="s">
        <v>10</v>
      </c>
      <c r="C190" s="84"/>
      <c r="D190" s="54" t="s">
        <v>334</v>
      </c>
      <c r="E190" s="60" t="s">
        <v>335</v>
      </c>
      <c r="F190" s="85" t="s">
        <v>342</v>
      </c>
      <c r="G190" s="85" t="s">
        <v>343</v>
      </c>
      <c r="H190" s="86" t="s">
        <v>344</v>
      </c>
      <c r="I190" s="87" t="str">
        <f t="shared" si="6"/>
        <v>Golay0513_</v>
      </c>
      <c r="J190" s="87" t="str">
        <f t="shared" si="7"/>
        <v>gtcTAGAGCTGCCATtgGTGYCAGCMGCCGCGGTA</v>
      </c>
      <c r="K190" s="54" t="s">
        <v>354</v>
      </c>
      <c r="L190" s="60" t="s">
        <v>362</v>
      </c>
      <c r="M190" s="54" t="s">
        <v>345</v>
      </c>
      <c r="P190" s="54">
        <v>35</v>
      </c>
    </row>
    <row r="191" spans="2:16">
      <c r="B191" s="54" t="s">
        <v>9</v>
      </c>
      <c r="C191" s="84"/>
      <c r="D191" s="54" t="s">
        <v>336</v>
      </c>
      <c r="E191" s="60" t="s">
        <v>337</v>
      </c>
      <c r="F191" s="85" t="s">
        <v>342</v>
      </c>
      <c r="G191" s="85" t="s">
        <v>343</v>
      </c>
      <c r="H191" s="86" t="s">
        <v>344</v>
      </c>
      <c r="I191" s="87" t="str">
        <f t="shared" si="6"/>
        <v>Golay0514_</v>
      </c>
      <c r="J191" s="87" t="str">
        <f t="shared" si="7"/>
        <v>gtcATCTAGTGGCAAtgGTGYCAGCMGCCGCGGTA</v>
      </c>
      <c r="K191" s="54" t="s">
        <v>354</v>
      </c>
      <c r="L191" s="60" t="s">
        <v>362</v>
      </c>
      <c r="M191" s="54" t="s">
        <v>345</v>
      </c>
      <c r="P191" s="54">
        <v>35</v>
      </c>
    </row>
    <row r="192" spans="2:16">
      <c r="B192" s="54" t="s">
        <v>8</v>
      </c>
      <c r="C192" s="84"/>
      <c r="D192" s="54" t="s">
        <v>338</v>
      </c>
      <c r="E192" s="60" t="s">
        <v>339</v>
      </c>
      <c r="F192" s="85" t="s">
        <v>342</v>
      </c>
      <c r="G192" s="85" t="s">
        <v>343</v>
      </c>
      <c r="H192" s="86" t="s">
        <v>344</v>
      </c>
      <c r="I192" s="87" t="str">
        <f t="shared" si="6"/>
        <v>Golay0515_</v>
      </c>
      <c r="J192" s="87" t="str">
        <f t="shared" si="7"/>
        <v>gtcCCTTCAATGGGAtgGTGYCAGCMGCCGCGGTA</v>
      </c>
      <c r="K192" s="54" t="s">
        <v>354</v>
      </c>
      <c r="L192" s="60" t="s">
        <v>362</v>
      </c>
      <c r="M192" s="54" t="s">
        <v>345</v>
      </c>
      <c r="P192" s="54">
        <v>35</v>
      </c>
    </row>
    <row r="193" spans="1:18">
      <c r="B193" s="54" t="s">
        <v>7</v>
      </c>
      <c r="C193" s="84"/>
      <c r="D193" s="54" t="s">
        <v>340</v>
      </c>
      <c r="E193" s="60" t="s">
        <v>341</v>
      </c>
      <c r="F193" s="85" t="s">
        <v>342</v>
      </c>
      <c r="G193" s="85" t="s">
        <v>343</v>
      </c>
      <c r="H193" s="86" t="s">
        <v>344</v>
      </c>
      <c r="I193" s="87" t="str">
        <f t="shared" si="6"/>
        <v>Golay0516_</v>
      </c>
      <c r="J193" s="87" t="str">
        <f t="shared" si="7"/>
        <v>gtcTTGACGACATCGtgGTGYCAGCMGCCGCGGTA</v>
      </c>
      <c r="K193" s="54" t="s">
        <v>354</v>
      </c>
      <c r="L193" s="60" t="s">
        <v>362</v>
      </c>
      <c r="M193" s="54" t="s">
        <v>345</v>
      </c>
      <c r="P193" s="54">
        <v>35</v>
      </c>
    </row>
    <row r="194" spans="1:18">
      <c r="A194" s="58" t="s">
        <v>572</v>
      </c>
      <c r="B194" s="43" t="s">
        <v>103</v>
      </c>
      <c r="C194" s="59"/>
      <c r="D194" s="59" t="s">
        <v>365</v>
      </c>
      <c r="E194" s="88" t="s">
        <v>366</v>
      </c>
      <c r="F194" s="89" t="s">
        <v>557</v>
      </c>
      <c r="G194" s="89" t="s">
        <v>558</v>
      </c>
      <c r="H194" s="76" t="s">
        <v>559</v>
      </c>
      <c r="I194" s="90" t="str">
        <f>(D194&amp;"_"&amp;C194)</f>
        <v>Golay0070_</v>
      </c>
      <c r="J194" s="90" t="str">
        <f>CONCATENATE(F194,E194,G194,H194)</f>
        <v>gtaTATCGACACAAGcgACACACCGCCCGTCGCTACT</v>
      </c>
      <c r="K194" s="59" t="s">
        <v>573</v>
      </c>
      <c r="L194" s="88" t="s">
        <v>769</v>
      </c>
      <c r="M194" s="59" t="s">
        <v>561</v>
      </c>
      <c r="N194" s="89"/>
      <c r="O194" s="59"/>
      <c r="P194" s="59">
        <v>37</v>
      </c>
      <c r="Q194" s="59"/>
      <c r="R194" s="59"/>
    </row>
    <row r="195" spans="1:18">
      <c r="A195" s="121" t="s">
        <v>1933</v>
      </c>
      <c r="B195" s="28" t="s">
        <v>102</v>
      </c>
      <c r="D195" s="54" t="s">
        <v>367</v>
      </c>
      <c r="E195" s="60" t="s">
        <v>368</v>
      </c>
      <c r="F195" s="85" t="s">
        <v>557</v>
      </c>
      <c r="G195" s="85" t="s">
        <v>558</v>
      </c>
      <c r="H195" s="86" t="s">
        <v>559</v>
      </c>
      <c r="I195" s="87" t="str">
        <f t="shared" ref="I195:I258" si="8">(D195&amp;"_"&amp;C195)</f>
        <v>Golay0071_</v>
      </c>
      <c r="J195" s="87" t="str">
        <f t="shared" ref="J195:J258" si="9">CONCATENATE(F195,E195,G195,H195)</f>
        <v>gtaGATTCCGGCTCAcgACACACCGCCCGTCGCTACT</v>
      </c>
      <c r="K195" s="54" t="s">
        <v>573</v>
      </c>
      <c r="L195" s="60" t="s">
        <v>769</v>
      </c>
      <c r="M195" s="54" t="s">
        <v>561</v>
      </c>
      <c r="P195" s="54">
        <v>37</v>
      </c>
    </row>
    <row r="196" spans="1:18">
      <c r="B196" s="28" t="s">
        <v>101</v>
      </c>
      <c r="D196" s="54" t="s">
        <v>369</v>
      </c>
      <c r="E196" s="60" t="s">
        <v>370</v>
      </c>
      <c r="F196" s="85" t="s">
        <v>557</v>
      </c>
      <c r="G196" s="85" t="s">
        <v>558</v>
      </c>
      <c r="H196" s="86" t="s">
        <v>559</v>
      </c>
      <c r="I196" s="87" t="str">
        <f t="shared" si="8"/>
        <v>Golay0072_</v>
      </c>
      <c r="J196" s="87" t="str">
        <f t="shared" si="9"/>
        <v>gtaCGTAATTGCCGCcgACACACCGCCCGTCGCTACT</v>
      </c>
      <c r="K196" s="54" t="s">
        <v>573</v>
      </c>
      <c r="L196" s="60" t="s">
        <v>769</v>
      </c>
      <c r="M196" s="54" t="s">
        <v>561</v>
      </c>
      <c r="P196" s="54">
        <v>37</v>
      </c>
    </row>
    <row r="197" spans="1:18">
      <c r="B197" s="28" t="s">
        <v>100</v>
      </c>
      <c r="D197" s="54" t="s">
        <v>371</v>
      </c>
      <c r="E197" s="60" t="s">
        <v>372</v>
      </c>
      <c r="F197" s="85" t="s">
        <v>557</v>
      </c>
      <c r="G197" s="85" t="s">
        <v>558</v>
      </c>
      <c r="H197" s="86" t="s">
        <v>559</v>
      </c>
      <c r="I197" s="87" t="str">
        <f t="shared" si="8"/>
        <v>Golay0073_</v>
      </c>
      <c r="J197" s="87" t="str">
        <f t="shared" si="9"/>
        <v>gtaGGTGACTAGTTCcgACACACCGCCCGTCGCTACT</v>
      </c>
      <c r="K197" s="54" t="s">
        <v>573</v>
      </c>
      <c r="L197" s="60" t="s">
        <v>769</v>
      </c>
      <c r="M197" s="54" t="s">
        <v>561</v>
      </c>
      <c r="P197" s="54">
        <v>37</v>
      </c>
    </row>
    <row r="198" spans="1:18">
      <c r="A198" s="93"/>
      <c r="B198" s="28" t="s">
        <v>99</v>
      </c>
      <c r="D198" s="54" t="s">
        <v>373</v>
      </c>
      <c r="E198" s="60" t="s">
        <v>374</v>
      </c>
      <c r="F198" s="85" t="s">
        <v>557</v>
      </c>
      <c r="G198" s="85" t="s">
        <v>558</v>
      </c>
      <c r="H198" s="86" t="s">
        <v>559</v>
      </c>
      <c r="I198" s="87" t="str">
        <f t="shared" si="8"/>
        <v>Golay0074_</v>
      </c>
      <c r="J198" s="87" t="str">
        <f t="shared" si="9"/>
        <v>gtaATGGGTTCCGTCcgACACACCGCCCGTCGCTACT</v>
      </c>
      <c r="K198" s="54" t="s">
        <v>573</v>
      </c>
      <c r="L198" s="60" t="s">
        <v>769</v>
      </c>
      <c r="M198" s="54" t="s">
        <v>561</v>
      </c>
      <c r="P198" s="54">
        <v>37</v>
      </c>
    </row>
    <row r="199" spans="1:18">
      <c r="B199" s="28" t="s">
        <v>98</v>
      </c>
      <c r="D199" s="54" t="s">
        <v>375</v>
      </c>
      <c r="E199" s="60" t="s">
        <v>376</v>
      </c>
      <c r="F199" s="85" t="s">
        <v>557</v>
      </c>
      <c r="G199" s="85" t="s">
        <v>558</v>
      </c>
      <c r="H199" s="86" t="s">
        <v>559</v>
      </c>
      <c r="I199" s="87" t="str">
        <f t="shared" si="8"/>
        <v>Golay0075_</v>
      </c>
      <c r="J199" s="87" t="str">
        <f t="shared" si="9"/>
        <v>gtaTAGGCATGCTTGcgACACACCGCCCGTCGCTACT</v>
      </c>
      <c r="K199" s="54" t="s">
        <v>573</v>
      </c>
      <c r="L199" s="60" t="s">
        <v>769</v>
      </c>
      <c r="M199" s="54" t="s">
        <v>561</v>
      </c>
      <c r="P199" s="54">
        <v>37</v>
      </c>
    </row>
    <row r="200" spans="1:18">
      <c r="B200" s="28" t="s">
        <v>97</v>
      </c>
      <c r="D200" s="54" t="s">
        <v>377</v>
      </c>
      <c r="E200" s="60" t="s">
        <v>378</v>
      </c>
      <c r="F200" s="85" t="s">
        <v>557</v>
      </c>
      <c r="G200" s="85" t="s">
        <v>558</v>
      </c>
      <c r="H200" s="86" t="s">
        <v>559</v>
      </c>
      <c r="I200" s="87" t="str">
        <f t="shared" si="8"/>
        <v>Golay0076_</v>
      </c>
      <c r="J200" s="87" t="str">
        <f t="shared" si="9"/>
        <v>gtaAACTAGTTCAGGcgACACACCGCCCGTCGCTACT</v>
      </c>
      <c r="K200" s="54" t="s">
        <v>573</v>
      </c>
      <c r="L200" s="60" t="s">
        <v>769</v>
      </c>
      <c r="M200" s="54" t="s">
        <v>561</v>
      </c>
      <c r="P200" s="54">
        <v>37</v>
      </c>
    </row>
    <row r="201" spans="1:18">
      <c r="B201" s="28" t="s">
        <v>96</v>
      </c>
      <c r="D201" s="54" t="s">
        <v>379</v>
      </c>
      <c r="E201" s="60" t="s">
        <v>380</v>
      </c>
      <c r="F201" s="85" t="s">
        <v>557</v>
      </c>
      <c r="G201" s="85" t="s">
        <v>558</v>
      </c>
      <c r="H201" s="86" t="s">
        <v>559</v>
      </c>
      <c r="I201" s="87" t="str">
        <f t="shared" si="8"/>
        <v>Golay0077_</v>
      </c>
      <c r="J201" s="87" t="str">
        <f t="shared" si="9"/>
        <v>gtaATTCTGCCGAAGcgACACACCGCCCGTCGCTACT</v>
      </c>
      <c r="K201" s="54" t="s">
        <v>573</v>
      </c>
      <c r="L201" s="60" t="s">
        <v>769</v>
      </c>
      <c r="M201" s="54" t="s">
        <v>561</v>
      </c>
      <c r="P201" s="54">
        <v>37</v>
      </c>
    </row>
    <row r="202" spans="1:18">
      <c r="B202" s="28" t="s">
        <v>95</v>
      </c>
      <c r="D202" s="54" t="s">
        <v>381</v>
      </c>
      <c r="E202" s="60" t="s">
        <v>382</v>
      </c>
      <c r="F202" s="85" t="s">
        <v>557</v>
      </c>
      <c r="G202" s="85" t="s">
        <v>558</v>
      </c>
      <c r="H202" s="86" t="s">
        <v>559</v>
      </c>
      <c r="I202" s="87" t="str">
        <f t="shared" si="8"/>
        <v>Golay0078_</v>
      </c>
      <c r="J202" s="87" t="str">
        <f t="shared" si="9"/>
        <v>gtaAGCATGTCCCGTcgACACACCGCCCGTCGCTACT</v>
      </c>
      <c r="K202" s="54" t="s">
        <v>573</v>
      </c>
      <c r="L202" s="60" t="s">
        <v>769</v>
      </c>
      <c r="M202" s="54" t="s">
        <v>561</v>
      </c>
      <c r="P202" s="54">
        <v>37</v>
      </c>
    </row>
    <row r="203" spans="1:18">
      <c r="B203" s="28" t="s">
        <v>94</v>
      </c>
      <c r="D203" s="54" t="s">
        <v>383</v>
      </c>
      <c r="E203" s="60" t="s">
        <v>384</v>
      </c>
      <c r="F203" s="85" t="s">
        <v>557</v>
      </c>
      <c r="G203" s="85" t="s">
        <v>558</v>
      </c>
      <c r="H203" s="86" t="s">
        <v>559</v>
      </c>
      <c r="I203" s="87" t="str">
        <f t="shared" si="8"/>
        <v>Golay0079_</v>
      </c>
      <c r="J203" s="87" t="str">
        <f t="shared" si="9"/>
        <v>gtaGTACGATATGACcgACACACCGCCCGTCGCTACT</v>
      </c>
      <c r="K203" s="54" t="s">
        <v>573</v>
      </c>
      <c r="L203" s="60" t="s">
        <v>769</v>
      </c>
      <c r="M203" s="54" t="s">
        <v>561</v>
      </c>
      <c r="P203" s="54">
        <v>37</v>
      </c>
    </row>
    <row r="204" spans="1:18">
      <c r="B204" s="28" t="s">
        <v>93</v>
      </c>
      <c r="D204" s="54" t="s">
        <v>385</v>
      </c>
      <c r="E204" s="60" t="s">
        <v>386</v>
      </c>
      <c r="F204" s="85" t="s">
        <v>557</v>
      </c>
      <c r="G204" s="85" t="s">
        <v>558</v>
      </c>
      <c r="H204" s="86" t="s">
        <v>559</v>
      </c>
      <c r="I204" s="87" t="str">
        <f t="shared" si="8"/>
        <v>Golay0080_</v>
      </c>
      <c r="J204" s="87" t="str">
        <f t="shared" si="9"/>
        <v>gtaGTGGTGGTTTCCcgACACACCGCCCGTCGCTACT</v>
      </c>
      <c r="K204" s="54" t="s">
        <v>573</v>
      </c>
      <c r="L204" s="60" t="s">
        <v>769</v>
      </c>
      <c r="M204" s="54" t="s">
        <v>561</v>
      </c>
      <c r="P204" s="54">
        <v>37</v>
      </c>
    </row>
    <row r="205" spans="1:18">
      <c r="B205" s="28" t="s">
        <v>92</v>
      </c>
      <c r="D205" s="54" t="s">
        <v>387</v>
      </c>
      <c r="E205" s="60" t="s">
        <v>388</v>
      </c>
      <c r="F205" s="85" t="s">
        <v>557</v>
      </c>
      <c r="G205" s="85" t="s">
        <v>558</v>
      </c>
      <c r="H205" s="86" t="s">
        <v>559</v>
      </c>
      <c r="I205" s="87" t="str">
        <f t="shared" si="8"/>
        <v>Golay0081_</v>
      </c>
      <c r="J205" s="87" t="str">
        <f t="shared" si="9"/>
        <v>gtaTAGTATGCGCAAcgACACACCGCCCGTCGCTACT</v>
      </c>
      <c r="K205" s="54" t="s">
        <v>573</v>
      </c>
      <c r="L205" s="60" t="s">
        <v>769</v>
      </c>
      <c r="M205" s="54" t="s">
        <v>561</v>
      </c>
      <c r="P205" s="54">
        <v>37</v>
      </c>
    </row>
    <row r="206" spans="1:18">
      <c r="B206" s="28" t="s">
        <v>91</v>
      </c>
      <c r="D206" s="54" t="s">
        <v>389</v>
      </c>
      <c r="E206" s="60" t="s">
        <v>390</v>
      </c>
      <c r="F206" s="85" t="s">
        <v>557</v>
      </c>
      <c r="G206" s="85" t="s">
        <v>558</v>
      </c>
      <c r="H206" s="86" t="s">
        <v>559</v>
      </c>
      <c r="I206" s="87" t="str">
        <f t="shared" si="8"/>
        <v>Golay0082_</v>
      </c>
      <c r="J206" s="87" t="str">
        <f t="shared" si="9"/>
        <v>gtaTGCGCTGAATGTcgACACACCGCCCGTCGCTACT</v>
      </c>
      <c r="K206" s="54" t="s">
        <v>573</v>
      </c>
      <c r="L206" s="60" t="s">
        <v>769</v>
      </c>
      <c r="M206" s="54" t="s">
        <v>561</v>
      </c>
      <c r="P206" s="54">
        <v>37</v>
      </c>
    </row>
    <row r="207" spans="1:18">
      <c r="B207" s="28" t="s">
        <v>90</v>
      </c>
      <c r="D207" s="54" t="s">
        <v>391</v>
      </c>
      <c r="E207" s="60" t="s">
        <v>392</v>
      </c>
      <c r="F207" s="85" t="s">
        <v>557</v>
      </c>
      <c r="G207" s="85" t="s">
        <v>558</v>
      </c>
      <c r="H207" s="86" t="s">
        <v>559</v>
      </c>
      <c r="I207" s="87" t="str">
        <f t="shared" si="8"/>
        <v>Golay0083_</v>
      </c>
      <c r="J207" s="87" t="str">
        <f t="shared" si="9"/>
        <v>gtaATGGCTGTCAGTcgACACACCGCCCGTCGCTACT</v>
      </c>
      <c r="K207" s="54" t="s">
        <v>573</v>
      </c>
      <c r="L207" s="60" t="s">
        <v>769</v>
      </c>
      <c r="M207" s="54" t="s">
        <v>561</v>
      </c>
      <c r="P207" s="54">
        <v>37</v>
      </c>
    </row>
    <row r="208" spans="1:18">
      <c r="B208" s="28" t="s">
        <v>89</v>
      </c>
      <c r="D208" s="54" t="s">
        <v>393</v>
      </c>
      <c r="E208" s="60" t="s">
        <v>394</v>
      </c>
      <c r="F208" s="85" t="s">
        <v>557</v>
      </c>
      <c r="G208" s="85" t="s">
        <v>558</v>
      </c>
      <c r="H208" s="86" t="s">
        <v>559</v>
      </c>
      <c r="I208" s="87" t="str">
        <f t="shared" si="8"/>
        <v>Golay0084_</v>
      </c>
      <c r="J208" s="87" t="str">
        <f t="shared" si="9"/>
        <v>gtaGTTCTCTTCTCGcgACACACCGCCCGTCGCTACT</v>
      </c>
      <c r="K208" s="54" t="s">
        <v>573</v>
      </c>
      <c r="L208" s="60" t="s">
        <v>769</v>
      </c>
      <c r="M208" s="54" t="s">
        <v>561</v>
      </c>
      <c r="P208" s="54">
        <v>37</v>
      </c>
    </row>
    <row r="209" spans="2:16">
      <c r="B209" s="28" t="s">
        <v>88</v>
      </c>
      <c r="D209" s="54" t="s">
        <v>395</v>
      </c>
      <c r="E209" s="60" t="s">
        <v>396</v>
      </c>
      <c r="F209" s="85" t="s">
        <v>557</v>
      </c>
      <c r="G209" s="85" t="s">
        <v>558</v>
      </c>
      <c r="H209" s="86" t="s">
        <v>559</v>
      </c>
      <c r="I209" s="87" t="str">
        <f t="shared" si="8"/>
        <v>Golay0085_</v>
      </c>
      <c r="J209" s="87" t="str">
        <f t="shared" si="9"/>
        <v>gtaCGTAAGATGCCTcgACACACCGCCCGTCGCTACT</v>
      </c>
      <c r="K209" s="54" t="s">
        <v>573</v>
      </c>
      <c r="L209" s="60" t="s">
        <v>769</v>
      </c>
      <c r="M209" s="54" t="s">
        <v>561</v>
      </c>
      <c r="P209" s="54">
        <v>37</v>
      </c>
    </row>
    <row r="210" spans="2:16">
      <c r="B210" s="28" t="s">
        <v>87</v>
      </c>
      <c r="D210" s="54" t="s">
        <v>397</v>
      </c>
      <c r="E210" s="60" t="s">
        <v>398</v>
      </c>
      <c r="F210" s="85" t="s">
        <v>557</v>
      </c>
      <c r="G210" s="85" t="s">
        <v>558</v>
      </c>
      <c r="H210" s="86" t="s">
        <v>559</v>
      </c>
      <c r="I210" s="87" t="str">
        <f t="shared" si="8"/>
        <v>Golay0086_</v>
      </c>
      <c r="J210" s="87" t="str">
        <f t="shared" si="9"/>
        <v>gtaGCGTTCTAGCTGcgACACACCGCCCGTCGCTACT</v>
      </c>
      <c r="K210" s="54" t="s">
        <v>573</v>
      </c>
      <c r="L210" s="60" t="s">
        <v>769</v>
      </c>
      <c r="M210" s="54" t="s">
        <v>561</v>
      </c>
      <c r="P210" s="54">
        <v>37</v>
      </c>
    </row>
    <row r="211" spans="2:16">
      <c r="B211" s="28" t="s">
        <v>86</v>
      </c>
      <c r="D211" s="54" t="s">
        <v>399</v>
      </c>
      <c r="E211" s="60" t="s">
        <v>400</v>
      </c>
      <c r="F211" s="85" t="s">
        <v>557</v>
      </c>
      <c r="G211" s="85" t="s">
        <v>558</v>
      </c>
      <c r="H211" s="86" t="s">
        <v>559</v>
      </c>
      <c r="I211" s="87" t="str">
        <f t="shared" si="8"/>
        <v>Golay0087_</v>
      </c>
      <c r="J211" s="87" t="str">
        <f t="shared" si="9"/>
        <v>gtaGTTGTTCTGGGAcgACACACCGCCCGTCGCTACT</v>
      </c>
      <c r="K211" s="54" t="s">
        <v>573</v>
      </c>
      <c r="L211" s="60" t="s">
        <v>769</v>
      </c>
      <c r="M211" s="54" t="s">
        <v>561</v>
      </c>
      <c r="P211" s="54">
        <v>37</v>
      </c>
    </row>
    <row r="212" spans="2:16">
      <c r="B212" s="28" t="s">
        <v>85</v>
      </c>
      <c r="D212" s="54" t="s">
        <v>401</v>
      </c>
      <c r="E212" s="60" t="s">
        <v>402</v>
      </c>
      <c r="F212" s="85" t="s">
        <v>557</v>
      </c>
      <c r="G212" s="85" t="s">
        <v>558</v>
      </c>
      <c r="H212" s="86" t="s">
        <v>559</v>
      </c>
      <c r="I212" s="87" t="str">
        <f t="shared" si="8"/>
        <v>Golay0088_</v>
      </c>
      <c r="J212" s="87" t="str">
        <f t="shared" si="9"/>
        <v>gtaGGACTTCCAGCTcgACACACCGCCCGTCGCTACT</v>
      </c>
      <c r="K212" s="54" t="s">
        <v>573</v>
      </c>
      <c r="L212" s="60" t="s">
        <v>769</v>
      </c>
      <c r="M212" s="54" t="s">
        <v>561</v>
      </c>
      <c r="P212" s="54">
        <v>37</v>
      </c>
    </row>
    <row r="213" spans="2:16">
      <c r="B213" s="28" t="s">
        <v>84</v>
      </c>
      <c r="D213" s="54" t="s">
        <v>403</v>
      </c>
      <c r="E213" s="60" t="s">
        <v>404</v>
      </c>
      <c r="F213" s="85" t="s">
        <v>557</v>
      </c>
      <c r="G213" s="85" t="s">
        <v>558</v>
      </c>
      <c r="H213" s="86" t="s">
        <v>559</v>
      </c>
      <c r="I213" s="87" t="str">
        <f t="shared" si="8"/>
        <v>Golay0089_</v>
      </c>
      <c r="J213" s="87" t="str">
        <f t="shared" si="9"/>
        <v>gtaCTCACAACCGTGcgACACACCGCCCGTCGCTACT</v>
      </c>
      <c r="K213" s="54" t="s">
        <v>573</v>
      </c>
      <c r="L213" s="60" t="s">
        <v>769</v>
      </c>
      <c r="M213" s="54" t="s">
        <v>561</v>
      </c>
      <c r="P213" s="54">
        <v>37</v>
      </c>
    </row>
    <row r="214" spans="2:16">
      <c r="B214" s="28" t="s">
        <v>83</v>
      </c>
      <c r="D214" s="54" t="s">
        <v>405</v>
      </c>
      <c r="E214" s="60" t="s">
        <v>406</v>
      </c>
      <c r="F214" s="85" t="s">
        <v>557</v>
      </c>
      <c r="G214" s="85" t="s">
        <v>558</v>
      </c>
      <c r="H214" s="86" t="s">
        <v>559</v>
      </c>
      <c r="I214" s="87" t="str">
        <f t="shared" si="8"/>
        <v>Golay0090_</v>
      </c>
      <c r="J214" s="87" t="str">
        <f t="shared" si="9"/>
        <v>gtaCTGCTATTCCTCcgACACACCGCCCGTCGCTACT</v>
      </c>
      <c r="K214" s="54" t="s">
        <v>573</v>
      </c>
      <c r="L214" s="60" t="s">
        <v>769</v>
      </c>
      <c r="M214" s="54" t="s">
        <v>561</v>
      </c>
      <c r="P214" s="54">
        <v>37</v>
      </c>
    </row>
    <row r="215" spans="2:16">
      <c r="B215" s="28" t="s">
        <v>82</v>
      </c>
      <c r="D215" s="54" t="s">
        <v>407</v>
      </c>
      <c r="E215" s="60" t="s">
        <v>408</v>
      </c>
      <c r="F215" s="85" t="s">
        <v>557</v>
      </c>
      <c r="G215" s="85" t="s">
        <v>558</v>
      </c>
      <c r="H215" s="86" t="s">
        <v>559</v>
      </c>
      <c r="I215" s="87" t="str">
        <f t="shared" si="8"/>
        <v>Golay0091_</v>
      </c>
      <c r="J215" s="87" t="str">
        <f t="shared" si="9"/>
        <v>gtaATGTCACCGCTGcgACACACCGCCCGTCGCTACT</v>
      </c>
      <c r="K215" s="54" t="s">
        <v>573</v>
      </c>
      <c r="L215" s="60" t="s">
        <v>769</v>
      </c>
      <c r="M215" s="54" t="s">
        <v>561</v>
      </c>
      <c r="P215" s="54">
        <v>37</v>
      </c>
    </row>
    <row r="216" spans="2:16">
      <c r="B216" s="28" t="s">
        <v>81</v>
      </c>
      <c r="D216" s="54" t="s">
        <v>409</v>
      </c>
      <c r="E216" s="60" t="s">
        <v>410</v>
      </c>
      <c r="F216" s="85" t="s">
        <v>557</v>
      </c>
      <c r="G216" s="85" t="s">
        <v>558</v>
      </c>
      <c r="H216" s="86" t="s">
        <v>559</v>
      </c>
      <c r="I216" s="87" t="str">
        <f t="shared" si="8"/>
        <v>Golay0092_</v>
      </c>
      <c r="J216" s="87" t="str">
        <f t="shared" si="9"/>
        <v>gtaTGTAACGCCGATcgACACACCGCCCGTCGCTACT</v>
      </c>
      <c r="K216" s="54" t="s">
        <v>573</v>
      </c>
      <c r="L216" s="60" t="s">
        <v>769</v>
      </c>
      <c r="M216" s="54" t="s">
        <v>561</v>
      </c>
      <c r="P216" s="54">
        <v>37</v>
      </c>
    </row>
    <row r="217" spans="2:16">
      <c r="B217" s="28" t="s">
        <v>80</v>
      </c>
      <c r="D217" s="54" t="s">
        <v>411</v>
      </c>
      <c r="E217" s="60" t="s">
        <v>412</v>
      </c>
      <c r="F217" s="85" t="s">
        <v>557</v>
      </c>
      <c r="G217" s="85" t="s">
        <v>558</v>
      </c>
      <c r="H217" s="86" t="s">
        <v>559</v>
      </c>
      <c r="I217" s="87" t="str">
        <f t="shared" si="8"/>
        <v>Golay0093_</v>
      </c>
      <c r="J217" s="87" t="str">
        <f t="shared" si="9"/>
        <v>gtaAGCAGAACATCTcgACACACCGCCCGTCGCTACT</v>
      </c>
      <c r="K217" s="54" t="s">
        <v>573</v>
      </c>
      <c r="L217" s="60" t="s">
        <v>769</v>
      </c>
      <c r="M217" s="54" t="s">
        <v>561</v>
      </c>
      <c r="P217" s="54">
        <v>37</v>
      </c>
    </row>
    <row r="218" spans="2:16">
      <c r="B218" s="28" t="s">
        <v>79</v>
      </c>
      <c r="D218" s="54" t="s">
        <v>413</v>
      </c>
      <c r="E218" s="60" t="s">
        <v>414</v>
      </c>
      <c r="F218" s="85" t="s">
        <v>557</v>
      </c>
      <c r="G218" s="85" t="s">
        <v>558</v>
      </c>
      <c r="H218" s="86" t="s">
        <v>559</v>
      </c>
      <c r="I218" s="87" t="str">
        <f t="shared" si="8"/>
        <v>Golay0094_</v>
      </c>
      <c r="J218" s="87" t="str">
        <f t="shared" si="9"/>
        <v>gtaTGGAGTAGGTGGcgACACACCGCCCGTCGCTACT</v>
      </c>
      <c r="K218" s="54" t="s">
        <v>573</v>
      </c>
      <c r="L218" s="60" t="s">
        <v>769</v>
      </c>
      <c r="M218" s="54" t="s">
        <v>561</v>
      </c>
      <c r="P218" s="54">
        <v>37</v>
      </c>
    </row>
    <row r="219" spans="2:16">
      <c r="B219" s="29" t="s">
        <v>78</v>
      </c>
      <c r="D219" s="54" t="s">
        <v>415</v>
      </c>
      <c r="E219" s="60" t="s">
        <v>416</v>
      </c>
      <c r="F219" s="85" t="s">
        <v>557</v>
      </c>
      <c r="G219" s="85" t="s">
        <v>558</v>
      </c>
      <c r="H219" s="86" t="s">
        <v>559</v>
      </c>
      <c r="I219" s="87" t="str">
        <f t="shared" si="8"/>
        <v>Golay0095_</v>
      </c>
      <c r="J219" s="87" t="str">
        <f t="shared" si="9"/>
        <v>gtaTTGGCTCTATTCcgACACACCGCCCGTCGCTACT</v>
      </c>
      <c r="K219" s="54" t="s">
        <v>573</v>
      </c>
      <c r="L219" s="60" t="s">
        <v>769</v>
      </c>
      <c r="M219" s="54" t="s">
        <v>561</v>
      </c>
      <c r="P219" s="54">
        <v>37</v>
      </c>
    </row>
    <row r="220" spans="2:16">
      <c r="B220" s="54" t="s">
        <v>77</v>
      </c>
      <c r="D220" s="54" t="s">
        <v>417</v>
      </c>
      <c r="E220" s="60" t="s">
        <v>418</v>
      </c>
      <c r="F220" s="85" t="s">
        <v>557</v>
      </c>
      <c r="G220" s="85" t="s">
        <v>558</v>
      </c>
      <c r="H220" s="86" t="s">
        <v>559</v>
      </c>
      <c r="I220" s="87" t="str">
        <f t="shared" si="8"/>
        <v>Golay0096_</v>
      </c>
      <c r="J220" s="87" t="str">
        <f t="shared" si="9"/>
        <v>gtaGATCCCACGTACcgACACACCGCCCGTCGCTACT</v>
      </c>
      <c r="K220" s="54" t="s">
        <v>573</v>
      </c>
      <c r="L220" s="60" t="s">
        <v>769</v>
      </c>
      <c r="M220" s="54" t="s">
        <v>561</v>
      </c>
      <c r="P220" s="54">
        <v>37</v>
      </c>
    </row>
    <row r="221" spans="2:16">
      <c r="B221" s="54" t="s">
        <v>76</v>
      </c>
      <c r="D221" s="54" t="s">
        <v>419</v>
      </c>
      <c r="E221" s="60" t="s">
        <v>420</v>
      </c>
      <c r="F221" s="85" t="s">
        <v>557</v>
      </c>
      <c r="G221" s="85" t="s">
        <v>558</v>
      </c>
      <c r="H221" s="86" t="s">
        <v>559</v>
      </c>
      <c r="I221" s="87" t="str">
        <f t="shared" si="8"/>
        <v>Golay0097_</v>
      </c>
      <c r="J221" s="87" t="str">
        <f t="shared" si="9"/>
        <v>gtaTACCGCTTCTTCcgACACACCGCCCGTCGCTACT</v>
      </c>
      <c r="K221" s="54" t="s">
        <v>573</v>
      </c>
      <c r="L221" s="60" t="s">
        <v>769</v>
      </c>
      <c r="M221" s="54" t="s">
        <v>561</v>
      </c>
      <c r="P221" s="54">
        <v>37</v>
      </c>
    </row>
    <row r="222" spans="2:16">
      <c r="B222" s="54" t="s">
        <v>75</v>
      </c>
      <c r="D222" s="54" t="s">
        <v>421</v>
      </c>
      <c r="E222" s="60" t="s">
        <v>422</v>
      </c>
      <c r="F222" s="85" t="s">
        <v>557</v>
      </c>
      <c r="G222" s="85" t="s">
        <v>558</v>
      </c>
      <c r="H222" s="86" t="s">
        <v>559</v>
      </c>
      <c r="I222" s="87" t="str">
        <f t="shared" si="8"/>
        <v>Golay0098_</v>
      </c>
      <c r="J222" s="87" t="str">
        <f t="shared" si="9"/>
        <v>gtaTGTGCGATAACAcgACACACCGCCCGTCGCTACT</v>
      </c>
      <c r="K222" s="54" t="s">
        <v>573</v>
      </c>
      <c r="L222" s="60" t="s">
        <v>769</v>
      </c>
      <c r="M222" s="54" t="s">
        <v>561</v>
      </c>
      <c r="P222" s="54">
        <v>37</v>
      </c>
    </row>
    <row r="223" spans="2:16">
      <c r="B223" s="54" t="s">
        <v>74</v>
      </c>
      <c r="D223" s="54" t="s">
        <v>423</v>
      </c>
      <c r="E223" s="60" t="s">
        <v>424</v>
      </c>
      <c r="F223" s="85" t="s">
        <v>557</v>
      </c>
      <c r="G223" s="85" t="s">
        <v>558</v>
      </c>
      <c r="H223" s="86" t="s">
        <v>559</v>
      </c>
      <c r="I223" s="87" t="str">
        <f t="shared" si="8"/>
        <v>Golay0099_</v>
      </c>
      <c r="J223" s="87" t="str">
        <f t="shared" si="9"/>
        <v>gtaGATTATCGACGAcgACACACCGCCCGTCGCTACT</v>
      </c>
      <c r="K223" s="54" t="s">
        <v>573</v>
      </c>
      <c r="L223" s="60" t="s">
        <v>769</v>
      </c>
      <c r="M223" s="54" t="s">
        <v>561</v>
      </c>
      <c r="P223" s="54">
        <v>37</v>
      </c>
    </row>
    <row r="224" spans="2:16">
      <c r="B224" s="54" t="s">
        <v>73</v>
      </c>
      <c r="D224" s="54" t="s">
        <v>425</v>
      </c>
      <c r="E224" s="60" t="s">
        <v>426</v>
      </c>
      <c r="F224" s="85" t="s">
        <v>557</v>
      </c>
      <c r="G224" s="85" t="s">
        <v>558</v>
      </c>
      <c r="H224" s="86" t="s">
        <v>559</v>
      </c>
      <c r="I224" s="87" t="str">
        <f t="shared" si="8"/>
        <v>Golay0100_</v>
      </c>
      <c r="J224" s="87" t="str">
        <f t="shared" si="9"/>
        <v>gtaGCCTAGCCCAATcgACACACCGCCCGTCGCTACT</v>
      </c>
      <c r="K224" s="54" t="s">
        <v>573</v>
      </c>
      <c r="L224" s="60" t="s">
        <v>769</v>
      </c>
      <c r="M224" s="54" t="s">
        <v>561</v>
      </c>
      <c r="P224" s="54">
        <v>37</v>
      </c>
    </row>
    <row r="225" spans="2:16">
      <c r="B225" s="54" t="s">
        <v>72</v>
      </c>
      <c r="D225" s="54" t="s">
        <v>427</v>
      </c>
      <c r="E225" s="60" t="s">
        <v>428</v>
      </c>
      <c r="F225" s="85" t="s">
        <v>557</v>
      </c>
      <c r="G225" s="85" t="s">
        <v>558</v>
      </c>
      <c r="H225" s="86" t="s">
        <v>559</v>
      </c>
      <c r="I225" s="87" t="str">
        <f t="shared" si="8"/>
        <v>Golay0101_</v>
      </c>
      <c r="J225" s="87" t="str">
        <f t="shared" si="9"/>
        <v>gtaGATGTATGTGGTcgACACACCGCCCGTCGCTACT</v>
      </c>
      <c r="K225" s="54" t="s">
        <v>573</v>
      </c>
      <c r="L225" s="60" t="s">
        <v>769</v>
      </c>
      <c r="M225" s="54" t="s">
        <v>561</v>
      </c>
      <c r="P225" s="54">
        <v>37</v>
      </c>
    </row>
    <row r="226" spans="2:16">
      <c r="B226" s="54" t="s">
        <v>71</v>
      </c>
      <c r="D226" s="54" t="s">
        <v>429</v>
      </c>
      <c r="E226" s="60" t="s">
        <v>430</v>
      </c>
      <c r="F226" s="85" t="s">
        <v>557</v>
      </c>
      <c r="G226" s="85" t="s">
        <v>558</v>
      </c>
      <c r="H226" s="86" t="s">
        <v>559</v>
      </c>
      <c r="I226" s="87" t="str">
        <f t="shared" si="8"/>
        <v>Golay0102_</v>
      </c>
      <c r="J226" s="87" t="str">
        <f t="shared" si="9"/>
        <v>gtaACTCCTTGTGTTcgACACACCGCCCGTCGCTACT</v>
      </c>
      <c r="K226" s="54" t="s">
        <v>573</v>
      </c>
      <c r="L226" s="60" t="s">
        <v>769</v>
      </c>
      <c r="M226" s="54" t="s">
        <v>561</v>
      </c>
      <c r="P226" s="54">
        <v>37</v>
      </c>
    </row>
    <row r="227" spans="2:16">
      <c r="B227" s="54" t="s">
        <v>70</v>
      </c>
      <c r="D227" s="54" t="s">
        <v>431</v>
      </c>
      <c r="E227" s="60" t="s">
        <v>432</v>
      </c>
      <c r="F227" s="85" t="s">
        <v>557</v>
      </c>
      <c r="G227" s="85" t="s">
        <v>558</v>
      </c>
      <c r="H227" s="86" t="s">
        <v>559</v>
      </c>
      <c r="I227" s="87" t="str">
        <f t="shared" si="8"/>
        <v>Golay0103_</v>
      </c>
      <c r="J227" s="87" t="str">
        <f t="shared" si="9"/>
        <v>gtaGTCACGGACATTcgACACACCGCCCGTCGCTACT</v>
      </c>
      <c r="K227" s="54" t="s">
        <v>573</v>
      </c>
      <c r="L227" s="60" t="s">
        <v>769</v>
      </c>
      <c r="M227" s="54" t="s">
        <v>561</v>
      </c>
      <c r="P227" s="54">
        <v>37</v>
      </c>
    </row>
    <row r="228" spans="2:16">
      <c r="B228" s="54" t="s">
        <v>69</v>
      </c>
      <c r="D228" s="54" t="s">
        <v>433</v>
      </c>
      <c r="E228" s="60" t="s">
        <v>434</v>
      </c>
      <c r="F228" s="85" t="s">
        <v>557</v>
      </c>
      <c r="G228" s="85" t="s">
        <v>558</v>
      </c>
      <c r="H228" s="86" t="s">
        <v>559</v>
      </c>
      <c r="I228" s="87" t="str">
        <f t="shared" si="8"/>
        <v>Golay0104_</v>
      </c>
      <c r="J228" s="87" t="str">
        <f t="shared" si="9"/>
        <v>gtaGCGAGCGAAGTAcgACACACCGCCCGTCGCTACT</v>
      </c>
      <c r="K228" s="54" t="s">
        <v>573</v>
      </c>
      <c r="L228" s="60" t="s">
        <v>769</v>
      </c>
      <c r="M228" s="54" t="s">
        <v>561</v>
      </c>
      <c r="P228" s="54">
        <v>37</v>
      </c>
    </row>
    <row r="229" spans="2:16">
      <c r="B229" s="54" t="s">
        <v>68</v>
      </c>
      <c r="D229" s="54" t="s">
        <v>435</v>
      </c>
      <c r="E229" s="60" t="s">
        <v>436</v>
      </c>
      <c r="F229" s="85" t="s">
        <v>557</v>
      </c>
      <c r="G229" s="85" t="s">
        <v>558</v>
      </c>
      <c r="H229" s="86" t="s">
        <v>559</v>
      </c>
      <c r="I229" s="87" t="str">
        <f t="shared" si="8"/>
        <v>Golay0105_</v>
      </c>
      <c r="J229" s="87" t="str">
        <f t="shared" si="9"/>
        <v>gtaATCTACCGAAGCcgACACACCGCCCGTCGCTACT</v>
      </c>
      <c r="K229" s="54" t="s">
        <v>573</v>
      </c>
      <c r="L229" s="60" t="s">
        <v>769</v>
      </c>
      <c r="M229" s="54" t="s">
        <v>561</v>
      </c>
      <c r="P229" s="54">
        <v>37</v>
      </c>
    </row>
    <row r="230" spans="2:16">
      <c r="B230" s="54" t="s">
        <v>67</v>
      </c>
      <c r="C230" s="54" t="s">
        <v>713</v>
      </c>
      <c r="D230" s="54" t="s">
        <v>437</v>
      </c>
      <c r="E230" s="60" t="s">
        <v>438</v>
      </c>
      <c r="F230" s="85" t="s">
        <v>557</v>
      </c>
      <c r="G230" s="85" t="s">
        <v>558</v>
      </c>
      <c r="H230" s="86" t="s">
        <v>559</v>
      </c>
      <c r="I230" s="87" t="str">
        <f t="shared" si="8"/>
        <v>Golay0106_TR068</v>
      </c>
      <c r="J230" s="87" t="str">
        <f t="shared" si="9"/>
        <v>gtaACTTGGTGTAAGcgACACACCGCCCGTCGCTACT</v>
      </c>
      <c r="K230" s="54" t="s">
        <v>573</v>
      </c>
      <c r="L230" s="60" t="s">
        <v>769</v>
      </c>
      <c r="M230" s="54" t="s">
        <v>561</v>
      </c>
      <c r="P230" s="54">
        <v>37</v>
      </c>
    </row>
    <row r="231" spans="2:16">
      <c r="B231" s="54" t="s">
        <v>66</v>
      </c>
      <c r="C231" s="54" t="s">
        <v>714</v>
      </c>
      <c r="D231" s="54" t="s">
        <v>439</v>
      </c>
      <c r="E231" s="60" t="s">
        <v>440</v>
      </c>
      <c r="F231" s="85" t="s">
        <v>557</v>
      </c>
      <c r="G231" s="85" t="s">
        <v>558</v>
      </c>
      <c r="H231" s="86" t="s">
        <v>559</v>
      </c>
      <c r="I231" s="87" t="str">
        <f t="shared" si="8"/>
        <v>Golay0107_TR082</v>
      </c>
      <c r="J231" s="87" t="str">
        <f t="shared" si="9"/>
        <v>gtaTCTTGGAGGTCAcgACACACCGCCCGTCGCTACT</v>
      </c>
      <c r="K231" s="54" t="s">
        <v>573</v>
      </c>
      <c r="L231" s="60" t="s">
        <v>769</v>
      </c>
      <c r="M231" s="54" t="s">
        <v>561</v>
      </c>
      <c r="P231" s="54">
        <v>37</v>
      </c>
    </row>
    <row r="232" spans="2:16">
      <c r="B232" s="54" t="s">
        <v>65</v>
      </c>
      <c r="C232" s="54" t="s">
        <v>715</v>
      </c>
      <c r="D232" s="54" t="s">
        <v>441</v>
      </c>
      <c r="E232" s="60" t="s">
        <v>442</v>
      </c>
      <c r="F232" s="85" t="s">
        <v>557</v>
      </c>
      <c r="G232" s="85" t="s">
        <v>558</v>
      </c>
      <c r="H232" s="86" t="s">
        <v>559</v>
      </c>
      <c r="I232" s="87" t="str">
        <f t="shared" si="8"/>
        <v>Golay0108_TR067</v>
      </c>
      <c r="J232" s="87" t="str">
        <f t="shared" si="9"/>
        <v>gtaTCACCTCCTTGTcgACACACCGCCCGTCGCTACT</v>
      </c>
      <c r="K232" s="54" t="s">
        <v>573</v>
      </c>
      <c r="L232" s="60" t="s">
        <v>769</v>
      </c>
      <c r="M232" s="54" t="s">
        <v>561</v>
      </c>
      <c r="P232" s="54">
        <v>37</v>
      </c>
    </row>
    <row r="233" spans="2:16">
      <c r="B233" s="54" t="s">
        <v>64</v>
      </c>
      <c r="C233" s="54" t="s">
        <v>716</v>
      </c>
      <c r="D233" s="54" t="s">
        <v>443</v>
      </c>
      <c r="E233" s="60" t="s">
        <v>444</v>
      </c>
      <c r="F233" s="85" t="s">
        <v>557</v>
      </c>
      <c r="G233" s="85" t="s">
        <v>558</v>
      </c>
      <c r="H233" s="86" t="s">
        <v>559</v>
      </c>
      <c r="I233" s="87" t="str">
        <f t="shared" si="8"/>
        <v>Golay0109_TR096</v>
      </c>
      <c r="J233" s="87" t="str">
        <f t="shared" si="9"/>
        <v>gtaGCACACCTGATAcgACACACCGCCCGTCGCTACT</v>
      </c>
      <c r="K233" s="54" t="s">
        <v>573</v>
      </c>
      <c r="L233" s="60" t="s">
        <v>769</v>
      </c>
      <c r="M233" s="54" t="s">
        <v>561</v>
      </c>
      <c r="P233" s="54">
        <v>37</v>
      </c>
    </row>
    <row r="234" spans="2:16">
      <c r="B234" s="54" t="s">
        <v>63</v>
      </c>
      <c r="C234" s="54" t="s">
        <v>717</v>
      </c>
      <c r="D234" s="54" t="s">
        <v>445</v>
      </c>
      <c r="E234" s="60" t="s">
        <v>446</v>
      </c>
      <c r="F234" s="85" t="s">
        <v>557</v>
      </c>
      <c r="G234" s="85" t="s">
        <v>558</v>
      </c>
      <c r="H234" s="86" t="s">
        <v>559</v>
      </c>
      <c r="I234" s="87" t="str">
        <f t="shared" si="8"/>
        <v>Golay0110_TR075</v>
      </c>
      <c r="J234" s="87" t="str">
        <f t="shared" si="9"/>
        <v>gtaGCGACAATTACAcgACACACCGCCCGTCGCTACT</v>
      </c>
      <c r="K234" s="54" t="s">
        <v>573</v>
      </c>
      <c r="L234" s="60" t="s">
        <v>769</v>
      </c>
      <c r="M234" s="54" t="s">
        <v>561</v>
      </c>
      <c r="P234" s="54">
        <v>37</v>
      </c>
    </row>
    <row r="235" spans="2:16">
      <c r="B235" s="54" t="s">
        <v>62</v>
      </c>
      <c r="C235" s="54" t="s">
        <v>718</v>
      </c>
      <c r="D235" s="54" t="s">
        <v>447</v>
      </c>
      <c r="E235" s="60" t="s">
        <v>448</v>
      </c>
      <c r="F235" s="85" t="s">
        <v>557</v>
      </c>
      <c r="G235" s="85" t="s">
        <v>558</v>
      </c>
      <c r="H235" s="86" t="s">
        <v>559</v>
      </c>
      <c r="I235" s="87" t="str">
        <f t="shared" si="8"/>
        <v>Golay0111_TR071</v>
      </c>
      <c r="J235" s="87" t="str">
        <f t="shared" si="9"/>
        <v>gtaTCATGCTCCATTcgACACACCGCCCGTCGCTACT</v>
      </c>
      <c r="K235" s="54" t="s">
        <v>573</v>
      </c>
      <c r="L235" s="60" t="s">
        <v>769</v>
      </c>
      <c r="M235" s="54" t="s">
        <v>561</v>
      </c>
      <c r="P235" s="54">
        <v>37</v>
      </c>
    </row>
    <row r="236" spans="2:16">
      <c r="B236" s="54" t="s">
        <v>61</v>
      </c>
      <c r="C236" s="54" t="s">
        <v>719</v>
      </c>
      <c r="D236" s="54" t="s">
        <v>449</v>
      </c>
      <c r="E236" s="60" t="s">
        <v>450</v>
      </c>
      <c r="F236" s="85" t="s">
        <v>557</v>
      </c>
      <c r="G236" s="85" t="s">
        <v>558</v>
      </c>
      <c r="H236" s="86" t="s">
        <v>559</v>
      </c>
      <c r="I236" s="87" t="str">
        <f t="shared" si="8"/>
        <v>Golay0112_TR078</v>
      </c>
      <c r="J236" s="87" t="str">
        <f t="shared" si="9"/>
        <v>gtaAGCTGTCAAGCTcgACACACCGCCCGTCGCTACT</v>
      </c>
      <c r="K236" s="54" t="s">
        <v>573</v>
      </c>
      <c r="L236" s="60" t="s">
        <v>769</v>
      </c>
      <c r="M236" s="54" t="s">
        <v>561</v>
      </c>
      <c r="P236" s="54">
        <v>37</v>
      </c>
    </row>
    <row r="237" spans="2:16">
      <c r="B237" s="54" t="s">
        <v>60</v>
      </c>
      <c r="C237" s="54" t="s">
        <v>720</v>
      </c>
      <c r="D237" s="54" t="s">
        <v>451</v>
      </c>
      <c r="E237" s="60" t="s">
        <v>452</v>
      </c>
      <c r="F237" s="85" t="s">
        <v>557</v>
      </c>
      <c r="G237" s="85" t="s">
        <v>558</v>
      </c>
      <c r="H237" s="86" t="s">
        <v>559</v>
      </c>
      <c r="I237" s="87" t="str">
        <f t="shared" si="8"/>
        <v>Golay0113_TR080</v>
      </c>
      <c r="J237" s="87" t="str">
        <f t="shared" si="9"/>
        <v>gtaGAGAGCAACAGAcgACACACCGCCCGTCGCTACT</v>
      </c>
      <c r="K237" s="54" t="s">
        <v>573</v>
      </c>
      <c r="L237" s="60" t="s">
        <v>769</v>
      </c>
      <c r="M237" s="54" t="s">
        <v>561</v>
      </c>
      <c r="P237" s="54">
        <v>37</v>
      </c>
    </row>
    <row r="238" spans="2:16">
      <c r="B238" s="54" t="s">
        <v>59</v>
      </c>
      <c r="C238" s="54" t="s">
        <v>721</v>
      </c>
      <c r="D238" s="54" t="s">
        <v>453</v>
      </c>
      <c r="E238" s="60" t="s">
        <v>454</v>
      </c>
      <c r="F238" s="85" t="s">
        <v>557</v>
      </c>
      <c r="G238" s="85" t="s">
        <v>558</v>
      </c>
      <c r="H238" s="86" t="s">
        <v>559</v>
      </c>
      <c r="I238" s="87" t="str">
        <f t="shared" si="8"/>
        <v>Golay0114_TR062</v>
      </c>
      <c r="J238" s="87" t="str">
        <f t="shared" si="9"/>
        <v>gtaTACTCGGGAACTcgACACACCGCCCGTCGCTACT</v>
      </c>
      <c r="K238" s="54" t="s">
        <v>573</v>
      </c>
      <c r="L238" s="60" t="s">
        <v>769</v>
      </c>
      <c r="M238" s="54" t="s">
        <v>561</v>
      </c>
      <c r="P238" s="54">
        <v>37</v>
      </c>
    </row>
    <row r="239" spans="2:16">
      <c r="B239" s="54" t="s">
        <v>58</v>
      </c>
      <c r="C239" s="54" t="s">
        <v>722</v>
      </c>
      <c r="D239" s="54" t="s">
        <v>455</v>
      </c>
      <c r="E239" s="60" t="s">
        <v>456</v>
      </c>
      <c r="F239" s="85" t="s">
        <v>557</v>
      </c>
      <c r="G239" s="85" t="s">
        <v>558</v>
      </c>
      <c r="H239" s="86" t="s">
        <v>559</v>
      </c>
      <c r="I239" s="87" t="str">
        <f t="shared" si="8"/>
        <v>Golay0115_TR077</v>
      </c>
      <c r="J239" s="87" t="str">
        <f t="shared" si="9"/>
        <v>gtaCGTGCTTAGGCTcgACACACCGCCCGTCGCTACT</v>
      </c>
      <c r="K239" s="54" t="s">
        <v>573</v>
      </c>
      <c r="L239" s="60" t="s">
        <v>769</v>
      </c>
      <c r="M239" s="54" t="s">
        <v>561</v>
      </c>
      <c r="P239" s="54">
        <v>37</v>
      </c>
    </row>
    <row r="240" spans="2:16">
      <c r="B240" s="54" t="s">
        <v>57</v>
      </c>
      <c r="C240" s="54" t="s">
        <v>723</v>
      </c>
      <c r="D240" s="54" t="s">
        <v>457</v>
      </c>
      <c r="E240" s="60" t="s">
        <v>458</v>
      </c>
      <c r="F240" s="85" t="s">
        <v>557</v>
      </c>
      <c r="G240" s="85" t="s">
        <v>558</v>
      </c>
      <c r="H240" s="86" t="s">
        <v>559</v>
      </c>
      <c r="I240" s="87" t="str">
        <f t="shared" si="8"/>
        <v>Golay0116_TR091</v>
      </c>
      <c r="J240" s="87" t="str">
        <f t="shared" si="9"/>
        <v>gtaTACCGAAGGTATcgACACACCGCCCGTCGCTACT</v>
      </c>
      <c r="K240" s="54" t="s">
        <v>573</v>
      </c>
      <c r="L240" s="60" t="s">
        <v>769</v>
      </c>
      <c r="M240" s="54" t="s">
        <v>561</v>
      </c>
      <c r="P240" s="54">
        <v>37</v>
      </c>
    </row>
    <row r="241" spans="2:16">
      <c r="B241" s="54" t="s">
        <v>56</v>
      </c>
      <c r="C241" s="84" t="s">
        <v>724</v>
      </c>
      <c r="D241" s="54" t="s">
        <v>459</v>
      </c>
      <c r="E241" s="60" t="s">
        <v>460</v>
      </c>
      <c r="F241" s="85" t="s">
        <v>557</v>
      </c>
      <c r="G241" s="85" t="s">
        <v>558</v>
      </c>
      <c r="H241" s="86" t="s">
        <v>559</v>
      </c>
      <c r="I241" s="87" t="str">
        <f t="shared" si="8"/>
        <v>Golay0117_PC13</v>
      </c>
      <c r="J241" s="87" t="str">
        <f t="shared" si="9"/>
        <v>gtaCACTCATCATTCcgACACACCGCCCGTCGCTACT</v>
      </c>
      <c r="K241" s="54" t="s">
        <v>573</v>
      </c>
      <c r="L241" s="60" t="s">
        <v>769</v>
      </c>
      <c r="M241" s="54" t="s">
        <v>561</v>
      </c>
      <c r="P241" s="54">
        <v>37</v>
      </c>
    </row>
    <row r="242" spans="2:16">
      <c r="B242" s="54" t="s">
        <v>55</v>
      </c>
      <c r="C242" s="54" t="s">
        <v>725</v>
      </c>
      <c r="D242" s="54" t="s">
        <v>461</v>
      </c>
      <c r="E242" s="60" t="s">
        <v>462</v>
      </c>
      <c r="F242" s="85" t="s">
        <v>557</v>
      </c>
      <c r="G242" s="85" t="s">
        <v>558</v>
      </c>
      <c r="H242" s="86" t="s">
        <v>559</v>
      </c>
      <c r="I242" s="87" t="str">
        <f t="shared" si="8"/>
        <v>Golay0118_TR057</v>
      </c>
      <c r="J242" s="87" t="str">
        <f t="shared" si="9"/>
        <v>gtaGTATTTCGGACGcgACACACCGCCCGTCGCTACT</v>
      </c>
      <c r="K242" s="54" t="s">
        <v>573</v>
      </c>
      <c r="L242" s="60" t="s">
        <v>769</v>
      </c>
      <c r="M242" s="54" t="s">
        <v>561</v>
      </c>
      <c r="P242" s="54">
        <v>37</v>
      </c>
    </row>
    <row r="243" spans="2:16">
      <c r="B243" s="54" t="s">
        <v>54</v>
      </c>
      <c r="C243" s="54" t="s">
        <v>726</v>
      </c>
      <c r="D243" s="54" t="s">
        <v>463</v>
      </c>
      <c r="E243" s="60" t="s">
        <v>464</v>
      </c>
      <c r="F243" s="85" t="s">
        <v>557</v>
      </c>
      <c r="G243" s="85" t="s">
        <v>558</v>
      </c>
      <c r="H243" s="86" t="s">
        <v>559</v>
      </c>
      <c r="I243" s="87" t="str">
        <f t="shared" si="8"/>
        <v>Golay0119_TR083</v>
      </c>
      <c r="J243" s="87" t="str">
        <f t="shared" si="9"/>
        <v>gtaTATCTATCCTGCcgACACACCGCCCGTCGCTACT</v>
      </c>
      <c r="K243" s="54" t="s">
        <v>573</v>
      </c>
      <c r="L243" s="60" t="s">
        <v>769</v>
      </c>
      <c r="M243" s="54" t="s">
        <v>561</v>
      </c>
      <c r="P243" s="54">
        <v>37</v>
      </c>
    </row>
    <row r="244" spans="2:16">
      <c r="B244" s="54" t="s">
        <v>53</v>
      </c>
      <c r="C244" s="54" t="s">
        <v>727</v>
      </c>
      <c r="D244" s="54" t="s">
        <v>465</v>
      </c>
      <c r="E244" s="60" t="s">
        <v>466</v>
      </c>
      <c r="F244" s="85" t="s">
        <v>557</v>
      </c>
      <c r="G244" s="85" t="s">
        <v>558</v>
      </c>
      <c r="H244" s="86" t="s">
        <v>559</v>
      </c>
      <c r="I244" s="87" t="str">
        <f t="shared" si="8"/>
        <v>Golay0120_TR085</v>
      </c>
      <c r="J244" s="87" t="str">
        <f t="shared" si="9"/>
        <v>gtaTTGCCAAGAGTCcgACACACCGCCCGTCGCTACT</v>
      </c>
      <c r="K244" s="54" t="s">
        <v>573</v>
      </c>
      <c r="L244" s="60" t="s">
        <v>769</v>
      </c>
      <c r="M244" s="54" t="s">
        <v>561</v>
      </c>
      <c r="P244" s="54">
        <v>37</v>
      </c>
    </row>
    <row r="245" spans="2:16">
      <c r="B245" s="54" t="s">
        <v>52</v>
      </c>
      <c r="C245" s="54" t="s">
        <v>728</v>
      </c>
      <c r="D245" s="54" t="s">
        <v>467</v>
      </c>
      <c r="E245" s="60" t="s">
        <v>468</v>
      </c>
      <c r="F245" s="85" t="s">
        <v>557</v>
      </c>
      <c r="G245" s="85" t="s">
        <v>558</v>
      </c>
      <c r="H245" s="86" t="s">
        <v>559</v>
      </c>
      <c r="I245" s="87" t="str">
        <f t="shared" si="8"/>
        <v>Golay0121_TR084</v>
      </c>
      <c r="J245" s="87" t="str">
        <f t="shared" si="9"/>
        <v>gtaAGTAGCGGAAGAcgACACACCGCCCGTCGCTACT</v>
      </c>
      <c r="K245" s="54" t="s">
        <v>573</v>
      </c>
      <c r="L245" s="60" t="s">
        <v>769</v>
      </c>
      <c r="M245" s="54" t="s">
        <v>561</v>
      </c>
      <c r="P245" s="54">
        <v>37</v>
      </c>
    </row>
    <row r="246" spans="2:16">
      <c r="B246" s="54" t="s">
        <v>51</v>
      </c>
      <c r="C246" s="54" t="s">
        <v>729</v>
      </c>
      <c r="D246" s="54" t="s">
        <v>469</v>
      </c>
      <c r="E246" s="60" t="s">
        <v>470</v>
      </c>
      <c r="F246" s="85" t="s">
        <v>557</v>
      </c>
      <c r="G246" s="85" t="s">
        <v>558</v>
      </c>
      <c r="H246" s="86" t="s">
        <v>559</v>
      </c>
      <c r="I246" s="87" t="str">
        <f t="shared" si="8"/>
        <v>Golay0122_TR072</v>
      </c>
      <c r="J246" s="87" t="str">
        <f t="shared" si="9"/>
        <v>gtaGCAATTAGGTACcgACACACCGCCCGTCGCTACT</v>
      </c>
      <c r="K246" s="54" t="s">
        <v>573</v>
      </c>
      <c r="L246" s="60" t="s">
        <v>769</v>
      </c>
      <c r="M246" s="54" t="s">
        <v>561</v>
      </c>
      <c r="P246" s="54">
        <v>37</v>
      </c>
    </row>
    <row r="247" spans="2:16">
      <c r="B247" s="54" t="s">
        <v>50</v>
      </c>
      <c r="C247" s="54" t="s">
        <v>730</v>
      </c>
      <c r="D247" s="54" t="s">
        <v>471</v>
      </c>
      <c r="E247" s="60" t="s">
        <v>472</v>
      </c>
      <c r="F247" s="85" t="s">
        <v>557</v>
      </c>
      <c r="G247" s="85" t="s">
        <v>558</v>
      </c>
      <c r="H247" s="86" t="s">
        <v>559</v>
      </c>
      <c r="I247" s="87" t="str">
        <f t="shared" si="8"/>
        <v>Golay0123_TR064</v>
      </c>
      <c r="J247" s="87" t="str">
        <f t="shared" si="9"/>
        <v>gtaCATACCGTGAGTcgACACACCGCCCGTCGCTACT</v>
      </c>
      <c r="K247" s="54" t="s">
        <v>573</v>
      </c>
      <c r="L247" s="60" t="s">
        <v>769</v>
      </c>
      <c r="M247" s="54" t="s">
        <v>561</v>
      </c>
      <c r="P247" s="54">
        <v>37</v>
      </c>
    </row>
    <row r="248" spans="2:16">
      <c r="B248" s="54" t="s">
        <v>49</v>
      </c>
      <c r="C248" s="54" t="s">
        <v>731</v>
      </c>
      <c r="D248" s="54" t="s">
        <v>473</v>
      </c>
      <c r="E248" s="60" t="s">
        <v>474</v>
      </c>
      <c r="F248" s="85" t="s">
        <v>557</v>
      </c>
      <c r="G248" s="85" t="s">
        <v>558</v>
      </c>
      <c r="H248" s="86" t="s">
        <v>559</v>
      </c>
      <c r="I248" s="87" t="str">
        <f t="shared" si="8"/>
        <v>Golay0124_TR069</v>
      </c>
      <c r="J248" s="87" t="str">
        <f t="shared" si="9"/>
        <v>gtaATGTGTGTAGACcgACACACCGCCCGTCGCTACT</v>
      </c>
      <c r="K248" s="54" t="s">
        <v>573</v>
      </c>
      <c r="L248" s="60" t="s">
        <v>769</v>
      </c>
      <c r="M248" s="54" t="s">
        <v>561</v>
      </c>
      <c r="P248" s="54">
        <v>37</v>
      </c>
    </row>
    <row r="249" spans="2:16">
      <c r="B249" s="54" t="s">
        <v>48</v>
      </c>
      <c r="C249" s="54" t="s">
        <v>732</v>
      </c>
      <c r="D249" s="54" t="s">
        <v>475</v>
      </c>
      <c r="E249" s="60" t="s">
        <v>476</v>
      </c>
      <c r="F249" s="85" t="s">
        <v>557</v>
      </c>
      <c r="G249" s="85" t="s">
        <v>558</v>
      </c>
      <c r="H249" s="86" t="s">
        <v>559</v>
      </c>
      <c r="I249" s="87" t="str">
        <f t="shared" si="8"/>
        <v>Golay0125_TR058</v>
      </c>
      <c r="J249" s="87" t="str">
        <f t="shared" si="9"/>
        <v>gtaCCTGCGAAGTATcgACACACCGCCCGTCGCTACT</v>
      </c>
      <c r="K249" s="54" t="s">
        <v>573</v>
      </c>
      <c r="L249" s="60" t="s">
        <v>769</v>
      </c>
      <c r="M249" s="54" t="s">
        <v>561</v>
      </c>
      <c r="P249" s="54">
        <v>37</v>
      </c>
    </row>
    <row r="250" spans="2:16">
      <c r="B250" s="54" t="s">
        <v>47</v>
      </c>
      <c r="C250" s="54" t="s">
        <v>733</v>
      </c>
      <c r="D250" s="54" t="s">
        <v>477</v>
      </c>
      <c r="E250" s="60" t="s">
        <v>478</v>
      </c>
      <c r="F250" s="85" t="s">
        <v>557</v>
      </c>
      <c r="G250" s="85" t="s">
        <v>558</v>
      </c>
      <c r="H250" s="86" t="s">
        <v>559</v>
      </c>
      <c r="I250" s="87" t="str">
        <f t="shared" si="8"/>
        <v>Golay0126_TR093</v>
      </c>
      <c r="J250" s="87" t="str">
        <f t="shared" si="9"/>
        <v>gtaTTCTCTCGACATcgACACACCGCCCGTCGCTACT</v>
      </c>
      <c r="K250" s="54" t="s">
        <v>573</v>
      </c>
      <c r="L250" s="60" t="s">
        <v>769</v>
      </c>
      <c r="M250" s="54" t="s">
        <v>561</v>
      </c>
      <c r="P250" s="54">
        <v>37</v>
      </c>
    </row>
    <row r="251" spans="2:16">
      <c r="B251" s="54" t="s">
        <v>46</v>
      </c>
      <c r="C251" s="54" t="s">
        <v>734</v>
      </c>
      <c r="D251" s="54" t="s">
        <v>479</v>
      </c>
      <c r="E251" s="60" t="s">
        <v>480</v>
      </c>
      <c r="F251" s="85" t="s">
        <v>557</v>
      </c>
      <c r="G251" s="85" t="s">
        <v>558</v>
      </c>
      <c r="H251" s="86" t="s">
        <v>559</v>
      </c>
      <c r="I251" s="87" t="str">
        <f t="shared" si="8"/>
        <v>Golay0127_TR056</v>
      </c>
      <c r="J251" s="87" t="str">
        <f t="shared" si="9"/>
        <v>gtaGCTCTCCGTAGAcgACACACCGCCCGTCGCTACT</v>
      </c>
      <c r="K251" s="54" t="s">
        <v>573</v>
      </c>
      <c r="L251" s="60" t="s">
        <v>769</v>
      </c>
      <c r="M251" s="54" t="s">
        <v>561</v>
      </c>
      <c r="P251" s="54">
        <v>37</v>
      </c>
    </row>
    <row r="252" spans="2:16">
      <c r="B252" s="54" t="s">
        <v>45</v>
      </c>
      <c r="C252" s="54" t="s">
        <v>735</v>
      </c>
      <c r="D252" s="54" t="s">
        <v>481</v>
      </c>
      <c r="E252" s="60" t="s">
        <v>482</v>
      </c>
      <c r="F252" s="85" t="s">
        <v>557</v>
      </c>
      <c r="G252" s="85" t="s">
        <v>558</v>
      </c>
      <c r="H252" s="86" t="s">
        <v>559</v>
      </c>
      <c r="I252" s="87" t="str">
        <f t="shared" si="8"/>
        <v>Golay0128_TR065</v>
      </c>
      <c r="J252" s="87" t="str">
        <f t="shared" si="9"/>
        <v>gtaGTTAAGCTGACCcgACACACCGCCCGTCGCTACT</v>
      </c>
      <c r="K252" s="54" t="s">
        <v>573</v>
      </c>
      <c r="L252" s="60" t="s">
        <v>769</v>
      </c>
      <c r="M252" s="54" t="s">
        <v>561</v>
      </c>
      <c r="P252" s="54">
        <v>37</v>
      </c>
    </row>
    <row r="253" spans="2:16">
      <c r="B253" s="54" t="s">
        <v>44</v>
      </c>
      <c r="C253" s="54" t="s">
        <v>736</v>
      </c>
      <c r="D253" s="54" t="s">
        <v>483</v>
      </c>
      <c r="E253" s="60" t="s">
        <v>484</v>
      </c>
      <c r="F253" s="85" t="s">
        <v>557</v>
      </c>
      <c r="G253" s="85" t="s">
        <v>558</v>
      </c>
      <c r="H253" s="86" t="s">
        <v>559</v>
      </c>
      <c r="I253" s="87" t="str">
        <f t="shared" si="8"/>
        <v>Golay0129_TR094</v>
      </c>
      <c r="J253" s="87" t="str">
        <f t="shared" si="9"/>
        <v>gtaATGCCATGCCGTcgACACACCGCCCGTCGCTACT</v>
      </c>
      <c r="K253" s="54" t="s">
        <v>573</v>
      </c>
      <c r="L253" s="60" t="s">
        <v>769</v>
      </c>
      <c r="M253" s="54" t="s">
        <v>561</v>
      </c>
      <c r="P253" s="54">
        <v>37</v>
      </c>
    </row>
    <row r="254" spans="2:16">
      <c r="B254" s="54" t="s">
        <v>43</v>
      </c>
      <c r="C254" s="54" t="s">
        <v>737</v>
      </c>
      <c r="D254" s="54" t="s">
        <v>485</v>
      </c>
      <c r="E254" s="60" t="s">
        <v>486</v>
      </c>
      <c r="F254" s="85" t="s">
        <v>557</v>
      </c>
      <c r="G254" s="85" t="s">
        <v>558</v>
      </c>
      <c r="H254" s="86" t="s">
        <v>559</v>
      </c>
      <c r="I254" s="87" t="str">
        <f t="shared" si="8"/>
        <v>Golay0130_TR073</v>
      </c>
      <c r="J254" s="87" t="str">
        <f t="shared" si="9"/>
        <v>gtaGACATTGTCACGcgACACACCGCCCGTCGCTACT</v>
      </c>
      <c r="K254" s="54" t="s">
        <v>573</v>
      </c>
      <c r="L254" s="60" t="s">
        <v>769</v>
      </c>
      <c r="M254" s="54" t="s">
        <v>561</v>
      </c>
      <c r="P254" s="54">
        <v>37</v>
      </c>
    </row>
    <row r="255" spans="2:16">
      <c r="B255" s="54" t="s">
        <v>42</v>
      </c>
      <c r="C255" s="54" t="s">
        <v>738</v>
      </c>
      <c r="D255" s="54" t="s">
        <v>487</v>
      </c>
      <c r="E255" s="60" t="s">
        <v>488</v>
      </c>
      <c r="F255" s="85" t="s">
        <v>557</v>
      </c>
      <c r="G255" s="85" t="s">
        <v>558</v>
      </c>
      <c r="H255" s="86" t="s">
        <v>559</v>
      </c>
      <c r="I255" s="87" t="str">
        <f t="shared" si="8"/>
        <v>Golay0131_TR088</v>
      </c>
      <c r="J255" s="87" t="str">
        <f t="shared" si="9"/>
        <v>gtaGCCAACAACCATcgACACACCGCCCGTCGCTACT</v>
      </c>
      <c r="K255" s="54" t="s">
        <v>573</v>
      </c>
      <c r="L255" s="60" t="s">
        <v>769</v>
      </c>
      <c r="M255" s="54" t="s">
        <v>561</v>
      </c>
      <c r="P255" s="54">
        <v>37</v>
      </c>
    </row>
    <row r="256" spans="2:16">
      <c r="B256" s="54" t="s">
        <v>41</v>
      </c>
      <c r="C256" s="54" t="s">
        <v>739</v>
      </c>
      <c r="D256" s="54" t="s">
        <v>489</v>
      </c>
      <c r="E256" s="60" t="s">
        <v>490</v>
      </c>
      <c r="F256" s="85" t="s">
        <v>557</v>
      </c>
      <c r="G256" s="85" t="s">
        <v>558</v>
      </c>
      <c r="H256" s="86" t="s">
        <v>559</v>
      </c>
      <c r="I256" s="87" t="str">
        <f t="shared" si="8"/>
        <v>Golay0132_TR059</v>
      </c>
      <c r="J256" s="87" t="str">
        <f t="shared" si="9"/>
        <v>gtaATCAGTACTAGGcgACACACCGCCCGTCGCTACT</v>
      </c>
      <c r="K256" s="54" t="s">
        <v>573</v>
      </c>
      <c r="L256" s="60" t="s">
        <v>769</v>
      </c>
      <c r="M256" s="54" t="s">
        <v>561</v>
      </c>
      <c r="P256" s="54">
        <v>37</v>
      </c>
    </row>
    <row r="257" spans="2:16">
      <c r="B257" s="54" t="s">
        <v>40</v>
      </c>
      <c r="C257" s="54" t="s">
        <v>740</v>
      </c>
      <c r="D257" s="54" t="s">
        <v>491</v>
      </c>
      <c r="E257" s="60" t="s">
        <v>492</v>
      </c>
      <c r="F257" s="85" t="s">
        <v>557</v>
      </c>
      <c r="G257" s="85" t="s">
        <v>558</v>
      </c>
      <c r="H257" s="86" t="s">
        <v>559</v>
      </c>
      <c r="I257" s="87" t="str">
        <f t="shared" si="8"/>
        <v>Golay0133_TR053</v>
      </c>
      <c r="J257" s="87" t="str">
        <f t="shared" si="9"/>
        <v>gtaTCCTCGAGCGATcgACACACCGCCCGTCGCTACT</v>
      </c>
      <c r="K257" s="54" t="s">
        <v>573</v>
      </c>
      <c r="L257" s="60" t="s">
        <v>769</v>
      </c>
      <c r="M257" s="54" t="s">
        <v>561</v>
      </c>
      <c r="P257" s="54">
        <v>37</v>
      </c>
    </row>
    <row r="258" spans="2:16">
      <c r="B258" s="54" t="s">
        <v>39</v>
      </c>
      <c r="C258" s="54" t="s">
        <v>741</v>
      </c>
      <c r="D258" s="54" t="s">
        <v>493</v>
      </c>
      <c r="E258" s="60" t="s">
        <v>494</v>
      </c>
      <c r="F258" s="85" t="s">
        <v>557</v>
      </c>
      <c r="G258" s="85" t="s">
        <v>558</v>
      </c>
      <c r="H258" s="86" t="s">
        <v>559</v>
      </c>
      <c r="I258" s="87" t="str">
        <f t="shared" si="8"/>
        <v>Golay0134_TR098</v>
      </c>
      <c r="J258" s="87" t="str">
        <f t="shared" si="9"/>
        <v>gtaACCCAAGCGTTAcgACACACCGCCCGTCGCTACT</v>
      </c>
      <c r="K258" s="54" t="s">
        <v>573</v>
      </c>
      <c r="L258" s="60" t="s">
        <v>769</v>
      </c>
      <c r="M258" s="54" t="s">
        <v>561</v>
      </c>
      <c r="P258" s="54">
        <v>37</v>
      </c>
    </row>
    <row r="259" spans="2:16">
      <c r="B259" s="54" t="s">
        <v>38</v>
      </c>
      <c r="C259" s="54" t="s">
        <v>742</v>
      </c>
      <c r="D259" s="54" t="s">
        <v>495</v>
      </c>
      <c r="E259" s="60" t="s">
        <v>496</v>
      </c>
      <c r="F259" s="85" t="s">
        <v>557</v>
      </c>
      <c r="G259" s="85" t="s">
        <v>558</v>
      </c>
      <c r="H259" s="86" t="s">
        <v>559</v>
      </c>
      <c r="I259" s="87" t="str">
        <f t="shared" ref="I259:I289" si="10">(D259&amp;"_"&amp;C259)</f>
        <v>Golay0135_TR070</v>
      </c>
      <c r="J259" s="87" t="str">
        <f t="shared" ref="J259:J289" si="11">CONCATENATE(F259,E259,G259,H259)</f>
        <v>gtaTGCAGCAAGATTcgACACACCGCCCGTCGCTACT</v>
      </c>
      <c r="K259" s="54" t="s">
        <v>573</v>
      </c>
      <c r="L259" s="60" t="s">
        <v>769</v>
      </c>
      <c r="M259" s="54" t="s">
        <v>561</v>
      </c>
      <c r="P259" s="54">
        <v>37</v>
      </c>
    </row>
    <row r="260" spans="2:16">
      <c r="B260" s="54" t="s">
        <v>37</v>
      </c>
      <c r="C260" s="54" t="s">
        <v>743</v>
      </c>
      <c r="D260" s="54" t="s">
        <v>497</v>
      </c>
      <c r="E260" s="60" t="s">
        <v>498</v>
      </c>
      <c r="F260" s="85" t="s">
        <v>557</v>
      </c>
      <c r="G260" s="85" t="s">
        <v>558</v>
      </c>
      <c r="H260" s="86" t="s">
        <v>559</v>
      </c>
      <c r="I260" s="87" t="str">
        <f t="shared" si="10"/>
        <v>Golay0136_TR092</v>
      </c>
      <c r="J260" s="87" t="str">
        <f t="shared" si="11"/>
        <v>gtaAGCAACATTGCAcgACACACCGCCCGTCGCTACT</v>
      </c>
      <c r="K260" s="54" t="s">
        <v>573</v>
      </c>
      <c r="L260" s="60" t="s">
        <v>769</v>
      </c>
      <c r="M260" s="54" t="s">
        <v>561</v>
      </c>
      <c r="P260" s="54">
        <v>37</v>
      </c>
    </row>
    <row r="261" spans="2:16">
      <c r="B261" s="54" t="s">
        <v>36</v>
      </c>
      <c r="C261" s="54" t="s">
        <v>744</v>
      </c>
      <c r="D261" s="54" t="s">
        <v>499</v>
      </c>
      <c r="E261" s="60" t="s">
        <v>500</v>
      </c>
      <c r="F261" s="85" t="s">
        <v>557</v>
      </c>
      <c r="G261" s="85" t="s">
        <v>558</v>
      </c>
      <c r="H261" s="86" t="s">
        <v>559</v>
      </c>
      <c r="I261" s="87" t="str">
        <f t="shared" si="10"/>
        <v>Golay0137_TR055</v>
      </c>
      <c r="J261" s="87" t="str">
        <f t="shared" si="11"/>
        <v>gtaGATGTGGTGTTAcgACACACCGCCCGTCGCTACT</v>
      </c>
      <c r="K261" s="54" t="s">
        <v>573</v>
      </c>
      <c r="L261" s="60" t="s">
        <v>769</v>
      </c>
      <c r="M261" s="54" t="s">
        <v>561</v>
      </c>
      <c r="P261" s="54">
        <v>37</v>
      </c>
    </row>
    <row r="262" spans="2:16">
      <c r="B262" s="54" t="s">
        <v>35</v>
      </c>
      <c r="C262" s="54" t="s">
        <v>745</v>
      </c>
      <c r="D262" s="54" t="s">
        <v>501</v>
      </c>
      <c r="E262" s="60" t="s">
        <v>502</v>
      </c>
      <c r="F262" s="85" t="s">
        <v>557</v>
      </c>
      <c r="G262" s="85" t="s">
        <v>558</v>
      </c>
      <c r="H262" s="86" t="s">
        <v>559</v>
      </c>
      <c r="I262" s="87" t="str">
        <f t="shared" si="10"/>
        <v>Golay0138_TR087</v>
      </c>
      <c r="J262" s="87" t="str">
        <f t="shared" si="11"/>
        <v>gtaCAGAAATGTGTCcgACACACCGCCCGTCGCTACT</v>
      </c>
      <c r="K262" s="54" t="s">
        <v>573</v>
      </c>
      <c r="L262" s="60" t="s">
        <v>769</v>
      </c>
      <c r="M262" s="54" t="s">
        <v>561</v>
      </c>
      <c r="P262" s="54">
        <v>37</v>
      </c>
    </row>
    <row r="263" spans="2:16">
      <c r="B263" s="54" t="s">
        <v>34</v>
      </c>
      <c r="C263" s="54" t="s">
        <v>746</v>
      </c>
      <c r="D263" s="54" t="s">
        <v>503</v>
      </c>
      <c r="E263" s="60" t="s">
        <v>504</v>
      </c>
      <c r="F263" s="85" t="s">
        <v>557</v>
      </c>
      <c r="G263" s="85" t="s">
        <v>558</v>
      </c>
      <c r="H263" s="86" t="s">
        <v>559</v>
      </c>
      <c r="I263" s="87" t="str">
        <f t="shared" si="10"/>
        <v>Golay0139_TR081</v>
      </c>
      <c r="J263" s="87" t="str">
        <f t="shared" si="11"/>
        <v>gtaGTAGAGGTAGAGcgACACACCGCCCGTCGCTACT</v>
      </c>
      <c r="K263" s="54" t="s">
        <v>573</v>
      </c>
      <c r="L263" s="60" t="s">
        <v>769</v>
      </c>
      <c r="M263" s="54" t="s">
        <v>561</v>
      </c>
      <c r="P263" s="54">
        <v>37</v>
      </c>
    </row>
    <row r="264" spans="2:16">
      <c r="B264" s="54" t="s">
        <v>33</v>
      </c>
      <c r="C264" s="84" t="s">
        <v>747</v>
      </c>
      <c r="D264" s="54" t="s">
        <v>505</v>
      </c>
      <c r="E264" s="60" t="s">
        <v>506</v>
      </c>
      <c r="F264" s="85" t="s">
        <v>557</v>
      </c>
      <c r="G264" s="85" t="s">
        <v>558</v>
      </c>
      <c r="H264" s="86" t="s">
        <v>559</v>
      </c>
      <c r="I264" s="87" t="str">
        <f t="shared" si="10"/>
        <v>Golay0140_NC13</v>
      </c>
      <c r="J264" s="87" t="str">
        <f t="shared" si="11"/>
        <v>gtaCGTGATCCGCTAcgACACACCGCCCGTCGCTACT</v>
      </c>
      <c r="K264" s="54" t="s">
        <v>573</v>
      </c>
      <c r="L264" s="60" t="s">
        <v>769</v>
      </c>
      <c r="M264" s="54" t="s">
        <v>561</v>
      </c>
      <c r="P264" s="54">
        <v>37</v>
      </c>
    </row>
    <row r="265" spans="2:16">
      <c r="B265" s="54" t="s">
        <v>32</v>
      </c>
      <c r="C265" s="54" t="s">
        <v>748</v>
      </c>
      <c r="D265" s="54" t="s">
        <v>507</v>
      </c>
      <c r="E265" s="60" t="s">
        <v>508</v>
      </c>
      <c r="F265" s="85" t="s">
        <v>557</v>
      </c>
      <c r="G265" s="85" t="s">
        <v>558</v>
      </c>
      <c r="H265" s="86" t="s">
        <v>559</v>
      </c>
      <c r="I265" s="87" t="str">
        <f t="shared" si="10"/>
        <v>Golay0141_TR090</v>
      </c>
      <c r="J265" s="87" t="str">
        <f t="shared" si="11"/>
        <v>gtaGGTTATTTGGCGcgACACACCGCCCGTCGCTACT</v>
      </c>
      <c r="K265" s="54" t="s">
        <v>573</v>
      </c>
      <c r="L265" s="60" t="s">
        <v>769</v>
      </c>
      <c r="M265" s="54" t="s">
        <v>561</v>
      </c>
      <c r="P265" s="54">
        <v>37</v>
      </c>
    </row>
    <row r="266" spans="2:16">
      <c r="B266" s="54" t="s">
        <v>31</v>
      </c>
      <c r="C266" s="54" t="s">
        <v>749</v>
      </c>
      <c r="D266" s="54" t="s">
        <v>509</v>
      </c>
      <c r="E266" s="60" t="s">
        <v>510</v>
      </c>
      <c r="F266" s="85" t="s">
        <v>557</v>
      </c>
      <c r="G266" s="85" t="s">
        <v>558</v>
      </c>
      <c r="H266" s="86" t="s">
        <v>559</v>
      </c>
      <c r="I266" s="87" t="str">
        <f t="shared" si="10"/>
        <v>Golay1510_TR095</v>
      </c>
      <c r="J266" s="87" t="str">
        <f t="shared" si="11"/>
        <v>gtaACGGTACCCTACcgACACACCGCCCGTCGCTACT</v>
      </c>
      <c r="K266" s="54" t="s">
        <v>573</v>
      </c>
      <c r="L266" s="60" t="s">
        <v>769</v>
      </c>
      <c r="M266" s="54" t="s">
        <v>561</v>
      </c>
      <c r="P266" s="54">
        <v>37</v>
      </c>
    </row>
    <row r="267" spans="2:16">
      <c r="B267" s="54" t="s">
        <v>30</v>
      </c>
      <c r="C267" s="54" t="s">
        <v>750</v>
      </c>
      <c r="D267" s="54" t="s">
        <v>511</v>
      </c>
      <c r="E267" s="60" t="s">
        <v>512</v>
      </c>
      <c r="F267" s="85" t="s">
        <v>557</v>
      </c>
      <c r="G267" s="85" t="s">
        <v>558</v>
      </c>
      <c r="H267" s="86" t="s">
        <v>559</v>
      </c>
      <c r="I267" s="87" t="str">
        <f t="shared" si="10"/>
        <v>Golay1511_TR097</v>
      </c>
      <c r="J267" s="87" t="str">
        <f t="shared" si="11"/>
        <v>gtaTCATAGGGTAGTcgACACACCGCCCGTCGCTACT</v>
      </c>
      <c r="K267" s="54" t="s">
        <v>573</v>
      </c>
      <c r="L267" s="60" t="s">
        <v>769</v>
      </c>
      <c r="M267" s="54" t="s">
        <v>561</v>
      </c>
      <c r="P267" s="54">
        <v>37</v>
      </c>
    </row>
    <row r="268" spans="2:16">
      <c r="B268" s="54" t="s">
        <v>29</v>
      </c>
      <c r="C268" s="54" t="s">
        <v>751</v>
      </c>
      <c r="D268" s="54" t="s">
        <v>513</v>
      </c>
      <c r="E268" s="60" t="s">
        <v>514</v>
      </c>
      <c r="F268" s="85" t="s">
        <v>557</v>
      </c>
      <c r="G268" s="85" t="s">
        <v>558</v>
      </c>
      <c r="H268" s="86" t="s">
        <v>559</v>
      </c>
      <c r="I268" s="87" t="str">
        <f t="shared" si="10"/>
        <v>Golay1512_TR074</v>
      </c>
      <c r="J268" s="87" t="str">
        <f t="shared" si="11"/>
        <v>gtaATGGAGTTGTTGcgACACACCGCCCGTCGCTACT</v>
      </c>
      <c r="K268" s="54" t="s">
        <v>573</v>
      </c>
      <c r="L268" s="60" t="s">
        <v>769</v>
      </c>
      <c r="M268" s="54" t="s">
        <v>561</v>
      </c>
      <c r="P268" s="54">
        <v>37</v>
      </c>
    </row>
    <row r="269" spans="2:16">
      <c r="B269" s="54" t="s">
        <v>28</v>
      </c>
      <c r="C269" s="54" t="s">
        <v>752</v>
      </c>
      <c r="D269" s="54" t="s">
        <v>515</v>
      </c>
      <c r="E269" s="60" t="s">
        <v>516</v>
      </c>
      <c r="F269" s="85" t="s">
        <v>557</v>
      </c>
      <c r="G269" s="85" t="s">
        <v>558</v>
      </c>
      <c r="H269" s="86" t="s">
        <v>559</v>
      </c>
      <c r="I269" s="87" t="str">
        <f t="shared" si="10"/>
        <v>Golay1513_TR060</v>
      </c>
      <c r="J269" s="87" t="str">
        <f t="shared" si="11"/>
        <v>gtaCGTATCTCAGGAcgACACACCGCCCGTCGCTACT</v>
      </c>
      <c r="K269" s="54" t="s">
        <v>573</v>
      </c>
      <c r="L269" s="60" t="s">
        <v>769</v>
      </c>
      <c r="M269" s="54" t="s">
        <v>561</v>
      </c>
      <c r="P269" s="54">
        <v>37</v>
      </c>
    </row>
    <row r="270" spans="2:16">
      <c r="B270" s="54" t="s">
        <v>27</v>
      </c>
      <c r="C270" s="54" t="s">
        <v>753</v>
      </c>
      <c r="D270" s="54" t="s">
        <v>517</v>
      </c>
      <c r="E270" s="60" t="s">
        <v>518</v>
      </c>
      <c r="F270" s="85" t="s">
        <v>557</v>
      </c>
      <c r="G270" s="85" t="s">
        <v>558</v>
      </c>
      <c r="H270" s="86" t="s">
        <v>559</v>
      </c>
      <c r="I270" s="87" t="str">
        <f t="shared" si="10"/>
        <v>Golay1514_TR099</v>
      </c>
      <c r="J270" s="87" t="str">
        <f t="shared" si="11"/>
        <v>gtaTAGTTCGGTGACcgACACACCGCCCGTCGCTACT</v>
      </c>
      <c r="K270" s="54" t="s">
        <v>573</v>
      </c>
      <c r="L270" s="60" t="s">
        <v>769</v>
      </c>
      <c r="M270" s="54" t="s">
        <v>561</v>
      </c>
      <c r="P270" s="54">
        <v>37</v>
      </c>
    </row>
    <row r="271" spans="2:16">
      <c r="B271" s="54" t="s">
        <v>26</v>
      </c>
      <c r="C271" s="54" t="s">
        <v>754</v>
      </c>
      <c r="D271" s="54" t="s">
        <v>519</v>
      </c>
      <c r="E271" s="60" t="s">
        <v>520</v>
      </c>
      <c r="F271" s="85" t="s">
        <v>557</v>
      </c>
      <c r="G271" s="85" t="s">
        <v>558</v>
      </c>
      <c r="H271" s="86" t="s">
        <v>559</v>
      </c>
      <c r="I271" s="87" t="str">
        <f t="shared" si="10"/>
        <v>Golay1515_TR086</v>
      </c>
      <c r="J271" s="87" t="str">
        <f t="shared" si="11"/>
        <v>gtaCCATGGCTGTGTcgACACACCGCCCGTCGCTACT</v>
      </c>
      <c r="K271" s="54" t="s">
        <v>573</v>
      </c>
      <c r="L271" s="60" t="s">
        <v>769</v>
      </c>
      <c r="M271" s="54" t="s">
        <v>561</v>
      </c>
      <c r="P271" s="54">
        <v>37</v>
      </c>
    </row>
    <row r="272" spans="2:16">
      <c r="B272" s="54" t="s">
        <v>24</v>
      </c>
      <c r="C272" s="54" t="s">
        <v>755</v>
      </c>
      <c r="D272" s="54" t="s">
        <v>521</v>
      </c>
      <c r="E272" s="60" t="s">
        <v>522</v>
      </c>
      <c r="F272" s="85" t="s">
        <v>557</v>
      </c>
      <c r="G272" s="85" t="s">
        <v>558</v>
      </c>
      <c r="H272" s="86" t="s">
        <v>559</v>
      </c>
      <c r="I272" s="87" t="str">
        <f t="shared" si="10"/>
        <v>Golay1516_TR076</v>
      </c>
      <c r="J272" s="87" t="str">
        <f t="shared" si="11"/>
        <v>gtaCTAGTCGCTGGTcgACACACCGCCCGTCGCTACT</v>
      </c>
      <c r="K272" s="54" t="s">
        <v>573</v>
      </c>
      <c r="L272" s="60" t="s">
        <v>769</v>
      </c>
      <c r="M272" s="54" t="s">
        <v>561</v>
      </c>
      <c r="P272" s="54">
        <v>37</v>
      </c>
    </row>
    <row r="273" spans="2:16">
      <c r="B273" s="54" t="s">
        <v>23</v>
      </c>
      <c r="C273" s="54" t="s">
        <v>756</v>
      </c>
      <c r="D273" s="54" t="s">
        <v>523</v>
      </c>
      <c r="E273" s="60" t="s">
        <v>524</v>
      </c>
      <c r="F273" s="85" t="s">
        <v>557</v>
      </c>
      <c r="G273" s="85" t="s">
        <v>558</v>
      </c>
      <c r="H273" s="86" t="s">
        <v>559</v>
      </c>
      <c r="I273" s="87" t="str">
        <f t="shared" si="10"/>
        <v>Golay1517_TR079</v>
      </c>
      <c r="J273" s="87" t="str">
        <f t="shared" si="11"/>
        <v>gtaTCCAAGCGTCACcgACACACCGCCCGTCGCTACT</v>
      </c>
      <c r="K273" s="54" t="s">
        <v>573</v>
      </c>
      <c r="L273" s="60" t="s">
        <v>769</v>
      </c>
      <c r="M273" s="54" t="s">
        <v>561</v>
      </c>
      <c r="P273" s="54">
        <v>37</v>
      </c>
    </row>
    <row r="274" spans="2:16">
      <c r="B274" s="54" t="s">
        <v>22</v>
      </c>
      <c r="C274" s="54" t="s">
        <v>757</v>
      </c>
      <c r="D274" s="54" t="s">
        <v>525</v>
      </c>
      <c r="E274" s="60" t="s">
        <v>526</v>
      </c>
      <c r="F274" s="85" t="s">
        <v>557</v>
      </c>
      <c r="G274" s="85" t="s">
        <v>558</v>
      </c>
      <c r="H274" s="86" t="s">
        <v>559</v>
      </c>
      <c r="I274" s="87" t="str">
        <f t="shared" si="10"/>
        <v>Golay1518_TR054</v>
      </c>
      <c r="J274" s="87" t="str">
        <f t="shared" si="11"/>
        <v>gtaGCTTCATTTCTGcgACACACCGCCCGTCGCTACT</v>
      </c>
      <c r="K274" s="54" t="s">
        <v>573</v>
      </c>
      <c r="L274" s="60" t="s">
        <v>769</v>
      </c>
      <c r="M274" s="54" t="s">
        <v>561</v>
      </c>
      <c r="P274" s="54">
        <v>37</v>
      </c>
    </row>
    <row r="275" spans="2:16">
      <c r="B275" s="54" t="s">
        <v>21</v>
      </c>
      <c r="C275" s="54" t="s">
        <v>758</v>
      </c>
      <c r="D275" s="54" t="s">
        <v>527</v>
      </c>
      <c r="E275" s="60" t="s">
        <v>528</v>
      </c>
      <c r="F275" s="85" t="s">
        <v>557</v>
      </c>
      <c r="G275" s="85" t="s">
        <v>558</v>
      </c>
      <c r="H275" s="86" t="s">
        <v>559</v>
      </c>
      <c r="I275" s="87" t="str">
        <f t="shared" si="10"/>
        <v>Golay1519_TR089</v>
      </c>
      <c r="J275" s="87" t="str">
        <f t="shared" si="11"/>
        <v>gtaAACTTGGCCGTAcgACACACCGCCCGTCGCTACT</v>
      </c>
      <c r="K275" s="54" t="s">
        <v>573</v>
      </c>
      <c r="L275" s="60" t="s">
        <v>769</v>
      </c>
      <c r="M275" s="54" t="s">
        <v>561</v>
      </c>
      <c r="P275" s="54">
        <v>37</v>
      </c>
    </row>
    <row r="276" spans="2:16">
      <c r="B276" s="54" t="s">
        <v>20</v>
      </c>
      <c r="C276" s="54" t="s">
        <v>759</v>
      </c>
      <c r="D276" s="54" t="s">
        <v>529</v>
      </c>
      <c r="E276" s="60" t="s">
        <v>530</v>
      </c>
      <c r="F276" s="85" t="s">
        <v>557</v>
      </c>
      <c r="G276" s="85" t="s">
        <v>558</v>
      </c>
      <c r="H276" s="86" t="s">
        <v>559</v>
      </c>
      <c r="I276" s="87" t="str">
        <f t="shared" si="10"/>
        <v>Golay1520_TR066</v>
      </c>
      <c r="J276" s="87" t="str">
        <f t="shared" si="11"/>
        <v>gtaCATACGATACAGcgACACACCGCCCGTCGCTACT</v>
      </c>
      <c r="K276" s="54" t="s">
        <v>573</v>
      </c>
      <c r="L276" s="60" t="s">
        <v>769</v>
      </c>
      <c r="M276" s="54" t="s">
        <v>561</v>
      </c>
      <c r="P276" s="54">
        <v>37</v>
      </c>
    </row>
    <row r="277" spans="2:16">
      <c r="B277" s="54" t="s">
        <v>19</v>
      </c>
      <c r="C277" s="54" t="s">
        <v>760</v>
      </c>
      <c r="D277" s="54" t="s">
        <v>531</v>
      </c>
      <c r="E277" s="60" t="s">
        <v>532</v>
      </c>
      <c r="F277" s="85" t="s">
        <v>557</v>
      </c>
      <c r="G277" s="85" t="s">
        <v>558</v>
      </c>
      <c r="H277" s="86" t="s">
        <v>559</v>
      </c>
      <c r="I277" s="87" t="str">
        <f t="shared" si="10"/>
        <v>Golay1521_TR063</v>
      </c>
      <c r="J277" s="87" t="str">
        <f t="shared" si="11"/>
        <v>gtaGGTTGAGAAGAGcgACACACCGCCCGTCGCTACT</v>
      </c>
      <c r="K277" s="54" t="s">
        <v>573</v>
      </c>
      <c r="L277" s="60" t="s">
        <v>769</v>
      </c>
      <c r="M277" s="54" t="s">
        <v>561</v>
      </c>
      <c r="P277" s="54">
        <v>37</v>
      </c>
    </row>
    <row r="278" spans="2:16">
      <c r="B278" s="54" t="s">
        <v>18</v>
      </c>
      <c r="C278" s="54" t="s">
        <v>761</v>
      </c>
      <c r="D278" s="54" t="s">
        <v>533</v>
      </c>
      <c r="E278" s="60" t="s">
        <v>534</v>
      </c>
      <c r="F278" s="85" t="s">
        <v>557</v>
      </c>
      <c r="G278" s="85" t="s">
        <v>558</v>
      </c>
      <c r="H278" s="86" t="s">
        <v>559</v>
      </c>
      <c r="I278" s="87" t="str">
        <f t="shared" si="10"/>
        <v>Golay1522_TR061</v>
      </c>
      <c r="J278" s="87" t="str">
        <f t="shared" si="11"/>
        <v>gtaCTGGGAGTTGTTcgACACACCGCCCGTCGCTACT</v>
      </c>
      <c r="K278" s="54" t="s">
        <v>573</v>
      </c>
      <c r="L278" s="60" t="s">
        <v>769</v>
      </c>
      <c r="M278" s="54" t="s">
        <v>561</v>
      </c>
      <c r="P278" s="54">
        <v>37</v>
      </c>
    </row>
    <row r="279" spans="2:16">
      <c r="B279" s="54" t="s">
        <v>17</v>
      </c>
      <c r="C279" s="54" t="s">
        <v>762</v>
      </c>
      <c r="D279" s="54" t="s">
        <v>535</v>
      </c>
      <c r="E279" s="60" t="s">
        <v>536</v>
      </c>
      <c r="F279" s="85" t="s">
        <v>557</v>
      </c>
      <c r="G279" s="85" t="s">
        <v>558</v>
      </c>
      <c r="H279" s="86" t="s">
        <v>559</v>
      </c>
      <c r="I279" s="87" t="str">
        <f t="shared" si="10"/>
        <v>Golay1523_TR100</v>
      </c>
      <c r="J279" s="87" t="str">
        <f t="shared" si="11"/>
        <v>gtaATCATCTCGGCGcgACACACCGCCCGTCGCTACT</v>
      </c>
      <c r="K279" s="54" t="s">
        <v>573</v>
      </c>
      <c r="L279" s="60" t="s">
        <v>769</v>
      </c>
      <c r="M279" s="54" t="s">
        <v>561</v>
      </c>
      <c r="P279" s="54">
        <v>37</v>
      </c>
    </row>
    <row r="280" spans="2:16">
      <c r="B280" s="54" t="s">
        <v>16</v>
      </c>
      <c r="C280" s="84" t="s">
        <v>763</v>
      </c>
      <c r="D280" s="54" t="s">
        <v>537</v>
      </c>
      <c r="E280" s="60" t="s">
        <v>538</v>
      </c>
      <c r="F280" s="85" t="s">
        <v>557</v>
      </c>
      <c r="G280" s="85" t="s">
        <v>558</v>
      </c>
      <c r="H280" s="86" t="s">
        <v>559</v>
      </c>
      <c r="I280" s="87" t="str">
        <f t="shared" si="10"/>
        <v>Golay1524_TR090D</v>
      </c>
      <c r="J280" s="87" t="str">
        <f t="shared" si="11"/>
        <v>gtaATTACCCACAGGcgACACACCGCCCGTCGCTACT</v>
      </c>
      <c r="K280" s="54" t="s">
        <v>573</v>
      </c>
      <c r="L280" s="60" t="s">
        <v>769</v>
      </c>
      <c r="M280" s="54" t="s">
        <v>561</v>
      </c>
      <c r="P280" s="54">
        <v>37</v>
      </c>
    </row>
    <row r="281" spans="2:16">
      <c r="B281" s="54" t="s">
        <v>15</v>
      </c>
      <c r="C281" s="84" t="s">
        <v>764</v>
      </c>
      <c r="D281" s="54" t="s">
        <v>539</v>
      </c>
      <c r="E281" s="60" t="s">
        <v>540</v>
      </c>
      <c r="F281" s="85" t="s">
        <v>557</v>
      </c>
      <c r="G281" s="85" t="s">
        <v>558</v>
      </c>
      <c r="H281" s="86" t="s">
        <v>559</v>
      </c>
      <c r="I281" s="87" t="str">
        <f t="shared" si="10"/>
        <v>Golay1525_TR072D</v>
      </c>
      <c r="J281" s="87" t="str">
        <f t="shared" si="11"/>
        <v>gtaCACATCAGCGCTcgACACACCGCCCGTCGCTACT</v>
      </c>
      <c r="K281" s="54" t="s">
        <v>573</v>
      </c>
      <c r="L281" s="60" t="s">
        <v>769</v>
      </c>
      <c r="M281" s="54" t="s">
        <v>561</v>
      </c>
      <c r="P281" s="54">
        <v>37</v>
      </c>
    </row>
    <row r="282" spans="2:16">
      <c r="B282" s="54" t="s">
        <v>14</v>
      </c>
      <c r="C282" s="84" t="s">
        <v>765</v>
      </c>
      <c r="D282" s="54" t="s">
        <v>541</v>
      </c>
      <c r="E282" s="60" t="s">
        <v>542</v>
      </c>
      <c r="F282" s="85" t="s">
        <v>557</v>
      </c>
      <c r="G282" s="85" t="s">
        <v>558</v>
      </c>
      <c r="H282" s="86" t="s">
        <v>559</v>
      </c>
      <c r="I282" s="87" t="str">
        <f t="shared" si="10"/>
        <v>Golay1526_TR054D</v>
      </c>
      <c r="J282" s="87" t="str">
        <f t="shared" si="11"/>
        <v>gtaTGACCATAGTGAcgACACACCGCCCGTCGCTACT</v>
      </c>
      <c r="K282" s="54" t="s">
        <v>573</v>
      </c>
      <c r="L282" s="60" t="s">
        <v>769</v>
      </c>
      <c r="M282" s="54" t="s">
        <v>561</v>
      </c>
      <c r="P282" s="54">
        <v>37</v>
      </c>
    </row>
    <row r="283" spans="2:16">
      <c r="B283" s="54" t="s">
        <v>13</v>
      </c>
      <c r="C283" s="84" t="s">
        <v>766</v>
      </c>
      <c r="D283" s="54" t="s">
        <v>543</v>
      </c>
      <c r="E283" s="60" t="s">
        <v>544</v>
      </c>
      <c r="F283" s="85" t="s">
        <v>557</v>
      </c>
      <c r="G283" s="85" t="s">
        <v>558</v>
      </c>
      <c r="H283" s="86" t="s">
        <v>559</v>
      </c>
      <c r="I283" s="87" t="str">
        <f t="shared" si="10"/>
        <v>Golay1527_TR080D</v>
      </c>
      <c r="J283" s="87" t="str">
        <f t="shared" si="11"/>
        <v>gtaGATAAGCGCCTTcgACACACCGCCCGTCGCTACT</v>
      </c>
      <c r="K283" s="54" t="s">
        <v>573</v>
      </c>
      <c r="L283" s="60" t="s">
        <v>769</v>
      </c>
      <c r="M283" s="54" t="s">
        <v>561</v>
      </c>
      <c r="P283" s="54">
        <v>37</v>
      </c>
    </row>
    <row r="284" spans="2:16">
      <c r="B284" s="54" t="s">
        <v>12</v>
      </c>
      <c r="D284" s="54" t="s">
        <v>545</v>
      </c>
      <c r="E284" s="60" t="s">
        <v>546</v>
      </c>
      <c r="F284" s="85" t="s">
        <v>557</v>
      </c>
      <c r="G284" s="85" t="s">
        <v>558</v>
      </c>
      <c r="H284" s="86" t="s">
        <v>559</v>
      </c>
      <c r="I284" s="87" t="str">
        <f t="shared" si="10"/>
        <v>Golay1528_</v>
      </c>
      <c r="J284" s="87" t="str">
        <f t="shared" si="11"/>
        <v>gtaTAGTCTAAGGGTcgACACACCGCCCGTCGCTACT</v>
      </c>
      <c r="K284" s="54" t="s">
        <v>573</v>
      </c>
      <c r="L284" s="60" t="s">
        <v>769</v>
      </c>
      <c r="M284" s="54" t="s">
        <v>561</v>
      </c>
      <c r="P284" s="54">
        <v>37</v>
      </c>
    </row>
    <row r="285" spans="2:16">
      <c r="B285" s="54" t="s">
        <v>11</v>
      </c>
      <c r="D285" s="54" t="s">
        <v>547</v>
      </c>
      <c r="E285" s="60" t="s">
        <v>548</v>
      </c>
      <c r="F285" s="85" t="s">
        <v>557</v>
      </c>
      <c r="G285" s="85" t="s">
        <v>558</v>
      </c>
      <c r="H285" s="86" t="s">
        <v>559</v>
      </c>
      <c r="I285" s="87" t="str">
        <f t="shared" si="10"/>
        <v>Golay1529_</v>
      </c>
      <c r="J285" s="87" t="str">
        <f t="shared" si="11"/>
        <v>gtaAATTAGGCGTGTcgACACACCGCCCGTCGCTACT</v>
      </c>
      <c r="K285" s="54" t="s">
        <v>573</v>
      </c>
      <c r="L285" s="60" t="s">
        <v>769</v>
      </c>
      <c r="M285" s="54" t="s">
        <v>561</v>
      </c>
      <c r="P285" s="54">
        <v>37</v>
      </c>
    </row>
    <row r="286" spans="2:16">
      <c r="B286" s="54" t="s">
        <v>10</v>
      </c>
      <c r="D286" s="54" t="s">
        <v>549</v>
      </c>
      <c r="E286" s="60" t="s">
        <v>550</v>
      </c>
      <c r="F286" s="85" t="s">
        <v>557</v>
      </c>
      <c r="G286" s="85" t="s">
        <v>558</v>
      </c>
      <c r="H286" s="86" t="s">
        <v>559</v>
      </c>
      <c r="I286" s="87" t="str">
        <f t="shared" si="10"/>
        <v>Golay1530_</v>
      </c>
      <c r="J286" s="87" t="str">
        <f t="shared" si="11"/>
        <v>gtaTGCTCTTGCTCTcgACACACCGCCCGTCGCTACT</v>
      </c>
      <c r="K286" s="54" t="s">
        <v>573</v>
      </c>
      <c r="L286" s="60" t="s">
        <v>769</v>
      </c>
      <c r="M286" s="54" t="s">
        <v>561</v>
      </c>
      <c r="P286" s="54">
        <v>37</v>
      </c>
    </row>
    <row r="287" spans="2:16">
      <c r="B287" s="54" t="s">
        <v>9</v>
      </c>
      <c r="D287" s="54" t="s">
        <v>551</v>
      </c>
      <c r="E287" s="60" t="s">
        <v>552</v>
      </c>
      <c r="F287" s="85" t="s">
        <v>557</v>
      </c>
      <c r="G287" s="85" t="s">
        <v>558</v>
      </c>
      <c r="H287" s="86" t="s">
        <v>559</v>
      </c>
      <c r="I287" s="87" t="str">
        <f t="shared" si="10"/>
        <v>Golay1531_</v>
      </c>
      <c r="J287" s="87" t="str">
        <f t="shared" si="11"/>
        <v>gtaTCCACTAGAGCAcgACACACCGCCCGTCGCTACT</v>
      </c>
      <c r="K287" s="54" t="s">
        <v>573</v>
      </c>
      <c r="L287" s="60" t="s">
        <v>769</v>
      </c>
      <c r="M287" s="54" t="s">
        <v>561</v>
      </c>
      <c r="P287" s="54">
        <v>37</v>
      </c>
    </row>
    <row r="288" spans="2:16">
      <c r="B288" s="54" t="s">
        <v>8</v>
      </c>
      <c r="D288" s="54" t="s">
        <v>553</v>
      </c>
      <c r="E288" s="60" t="s">
        <v>554</v>
      </c>
      <c r="F288" s="85" t="s">
        <v>557</v>
      </c>
      <c r="G288" s="85" t="s">
        <v>558</v>
      </c>
      <c r="H288" s="86" t="s">
        <v>559</v>
      </c>
      <c r="I288" s="87" t="str">
        <f t="shared" si="10"/>
        <v>Golay1532_</v>
      </c>
      <c r="J288" s="87" t="str">
        <f t="shared" si="11"/>
        <v>gtaCATTGCAAAGCAcgACACACCGCCCGTCGCTACT</v>
      </c>
      <c r="K288" s="54" t="s">
        <v>573</v>
      </c>
      <c r="L288" s="60" t="s">
        <v>769</v>
      </c>
      <c r="M288" s="54" t="s">
        <v>561</v>
      </c>
      <c r="P288" s="54">
        <v>37</v>
      </c>
    </row>
    <row r="289" spans="1:18">
      <c r="A289" s="115"/>
      <c r="B289" s="115" t="s">
        <v>7</v>
      </c>
      <c r="C289" s="115"/>
      <c r="D289" s="115" t="s">
        <v>555</v>
      </c>
      <c r="E289" s="116" t="s">
        <v>556</v>
      </c>
      <c r="F289" s="117" t="s">
        <v>557</v>
      </c>
      <c r="G289" s="117" t="s">
        <v>558</v>
      </c>
      <c r="H289" s="118" t="s">
        <v>559</v>
      </c>
      <c r="I289" s="119" t="str">
        <f t="shared" si="10"/>
        <v>Golay1533_</v>
      </c>
      <c r="J289" s="119" t="str">
        <f t="shared" si="11"/>
        <v>gtaGACGGCTATGTTcgACACACCGCCCGTCGCTACT</v>
      </c>
      <c r="K289" s="115" t="s">
        <v>573</v>
      </c>
      <c r="L289" s="116" t="s">
        <v>769</v>
      </c>
      <c r="M289" s="115" t="s">
        <v>561</v>
      </c>
      <c r="N289" s="117"/>
      <c r="O289" s="115"/>
      <c r="P289" s="115">
        <v>37</v>
      </c>
      <c r="Q289" s="115"/>
      <c r="R289" s="115"/>
    </row>
  </sheetData>
  <phoneticPr fontId="8" type="noConversion"/>
  <conditionalFormatting sqref="C1">
    <cfRule type="duplicateValues" dxfId="68" priority="20"/>
    <cfRule type="duplicateValues" dxfId="67" priority="21"/>
  </conditionalFormatting>
  <conditionalFormatting sqref="C1">
    <cfRule type="duplicateValues" dxfId="66" priority="22"/>
  </conditionalFormatting>
  <conditionalFormatting sqref="C290:C1048576 C1">
    <cfRule type="duplicateValues" dxfId="65" priority="19"/>
  </conditionalFormatting>
  <conditionalFormatting sqref="C2:C97">
    <cfRule type="duplicateValues" dxfId="64" priority="18"/>
  </conditionalFormatting>
  <conditionalFormatting sqref="C290:C1048576 C1:C97">
    <cfRule type="duplicateValues" dxfId="63" priority="11"/>
  </conditionalFormatting>
  <conditionalFormatting sqref="C290:C1048576">
    <cfRule type="duplicateValues" dxfId="62" priority="8"/>
  </conditionalFormatting>
  <conditionalFormatting sqref="C98:C193">
    <cfRule type="duplicateValues" dxfId="61" priority="4"/>
  </conditionalFormatting>
  <conditionalFormatting sqref="C98:C193">
    <cfRule type="duplicateValues" dxfId="60" priority="3"/>
  </conditionalFormatting>
  <conditionalFormatting sqref="C194:C289">
    <cfRule type="duplicateValues" dxfId="59" priority="2"/>
  </conditionalFormatting>
  <conditionalFormatting sqref="C194:C289">
    <cfRule type="duplicateValues" dxfId="58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</sheetPr>
  <dimension ref="A1:R1153"/>
  <sheetViews>
    <sheetView zoomScale="125" zoomScaleNormal="125" zoomScalePageLayoutView="125" workbookViewId="0"/>
  </sheetViews>
  <sheetFormatPr baseColWidth="10" defaultRowHeight="15" x14ac:dyDescent="0"/>
  <cols>
    <col min="1" max="1" width="33.6640625" style="54" bestFit="1" customWidth="1"/>
    <col min="2" max="2" width="10.83203125" style="54"/>
    <col min="3" max="3" width="15.1640625" style="54" customWidth="1"/>
    <col min="4" max="4" width="16.5" style="54" customWidth="1"/>
    <col min="5" max="5" width="17.33203125" style="83" customWidth="1"/>
    <col min="6" max="7" width="10.83203125" style="54"/>
    <col min="8" max="8" width="23.33203125" style="54" bestFit="1" customWidth="1"/>
    <col min="9" max="9" width="24.33203125" style="54" bestFit="1" customWidth="1"/>
    <col min="10" max="10" width="52.33203125" style="54" bestFit="1" customWidth="1"/>
    <col min="11" max="11" width="17.1640625" style="54" customWidth="1"/>
    <col min="12" max="12" width="17.5" style="83" customWidth="1"/>
    <col min="13" max="13" width="15.6640625" style="54" bestFit="1" customWidth="1"/>
    <col min="14" max="14" width="6.83203125" style="85" customWidth="1"/>
    <col min="15" max="15" width="5.33203125" style="54" customWidth="1"/>
    <col min="16" max="17" width="19.33203125" style="54" bestFit="1" customWidth="1"/>
    <col min="18" max="18" width="18.1640625" style="54" bestFit="1" customWidth="1"/>
    <col min="19" max="16384" width="10.83203125" style="54"/>
  </cols>
  <sheetData>
    <row r="1" spans="1:18" s="28" customFormat="1" ht="19" customHeight="1" thickBot="1">
      <c r="A1" s="25" t="s">
        <v>118</v>
      </c>
      <c r="B1" s="25" t="s">
        <v>117</v>
      </c>
      <c r="C1" s="56" t="s">
        <v>141</v>
      </c>
      <c r="D1" s="57" t="s">
        <v>116</v>
      </c>
      <c r="E1" s="25" t="s">
        <v>115</v>
      </c>
      <c r="F1" s="25" t="s">
        <v>114</v>
      </c>
      <c r="G1" s="25" t="s">
        <v>133</v>
      </c>
      <c r="H1" s="26" t="s">
        <v>113</v>
      </c>
      <c r="I1" s="27" t="s">
        <v>112</v>
      </c>
      <c r="J1" s="27" t="s">
        <v>134</v>
      </c>
      <c r="K1" s="57" t="s">
        <v>111</v>
      </c>
      <c r="L1" s="25" t="s">
        <v>110</v>
      </c>
      <c r="M1" s="25" t="s">
        <v>109</v>
      </c>
      <c r="N1" s="31" t="s">
        <v>108</v>
      </c>
      <c r="O1" s="67" t="s">
        <v>107</v>
      </c>
      <c r="P1" s="25" t="s">
        <v>106</v>
      </c>
      <c r="Q1" s="25" t="s">
        <v>105</v>
      </c>
      <c r="R1" s="25" t="s">
        <v>104</v>
      </c>
    </row>
    <row r="2" spans="1:18">
      <c r="A2" s="58" t="s">
        <v>575</v>
      </c>
      <c r="B2" s="43" t="s">
        <v>103</v>
      </c>
      <c r="C2" s="59" t="s">
        <v>770</v>
      </c>
      <c r="D2" s="59" t="s">
        <v>150</v>
      </c>
      <c r="E2" s="88" t="s">
        <v>151</v>
      </c>
      <c r="F2" s="89" t="s">
        <v>342</v>
      </c>
      <c r="G2" s="89" t="s">
        <v>343</v>
      </c>
      <c r="H2" s="76" t="s">
        <v>344</v>
      </c>
      <c r="I2" s="90" t="str">
        <f>(D2&amp;"_"&amp;C2)</f>
        <v>Golay0421_S0200</v>
      </c>
      <c r="J2" s="90" t="str">
        <f>CONCATENATE(F2,E2,G2,H2)</f>
        <v>gtcCTTCGACTTTCCtgGTGYCAGCMGCCGCGGTA</v>
      </c>
      <c r="K2" s="59" t="s">
        <v>346</v>
      </c>
      <c r="L2" s="88" t="s">
        <v>348</v>
      </c>
      <c r="M2" s="59" t="s">
        <v>345</v>
      </c>
      <c r="N2" s="89">
        <v>5</v>
      </c>
      <c r="O2" s="59" t="s">
        <v>564</v>
      </c>
      <c r="P2" s="59">
        <v>35</v>
      </c>
      <c r="Q2" s="59"/>
      <c r="R2" s="59"/>
    </row>
    <row r="3" spans="1:18">
      <c r="A3" s="121" t="s">
        <v>1935</v>
      </c>
      <c r="B3" s="28" t="s">
        <v>102</v>
      </c>
      <c r="C3" s="54" t="s">
        <v>771</v>
      </c>
      <c r="D3" s="54" t="s">
        <v>152</v>
      </c>
      <c r="E3" s="60" t="s">
        <v>153</v>
      </c>
      <c r="F3" s="85" t="s">
        <v>342</v>
      </c>
      <c r="G3" s="85" t="s">
        <v>343</v>
      </c>
      <c r="H3" s="86" t="s">
        <v>344</v>
      </c>
      <c r="I3" s="87" t="str">
        <f t="shared" ref="I3:I66" si="0">(D3&amp;"_"&amp;C3)</f>
        <v>Golay0422_S0169</v>
      </c>
      <c r="J3" s="87" t="str">
        <f t="shared" ref="J3:J66" si="1">CONCATENATE(F3,E3,G3,H3)</f>
        <v>gtcGTCATAAGAACCtgGTGYCAGCMGCCGCGGTA</v>
      </c>
      <c r="K3" s="54" t="s">
        <v>346</v>
      </c>
      <c r="L3" s="60" t="s">
        <v>348</v>
      </c>
      <c r="M3" s="54" t="s">
        <v>345</v>
      </c>
      <c r="N3" s="85">
        <v>5</v>
      </c>
      <c r="O3" s="54" t="s">
        <v>564</v>
      </c>
      <c r="P3" s="54">
        <v>35</v>
      </c>
    </row>
    <row r="4" spans="1:18">
      <c r="B4" s="28" t="s">
        <v>101</v>
      </c>
      <c r="C4" s="54" t="s">
        <v>772</v>
      </c>
      <c r="D4" s="54" t="s">
        <v>154</v>
      </c>
      <c r="E4" s="60" t="s">
        <v>155</v>
      </c>
      <c r="F4" s="85" t="s">
        <v>342</v>
      </c>
      <c r="G4" s="85" t="s">
        <v>343</v>
      </c>
      <c r="H4" s="86" t="s">
        <v>344</v>
      </c>
      <c r="I4" s="87" t="str">
        <f t="shared" si="0"/>
        <v>Golay0423_S0047</v>
      </c>
      <c r="J4" s="87" t="str">
        <f t="shared" si="1"/>
        <v>gtcGTCCGCAAGTTAtgGTGYCAGCMGCCGCGGTA</v>
      </c>
      <c r="K4" s="54" t="s">
        <v>346</v>
      </c>
      <c r="L4" s="60" t="s">
        <v>348</v>
      </c>
      <c r="M4" s="54" t="s">
        <v>345</v>
      </c>
      <c r="N4" s="85">
        <v>5</v>
      </c>
      <c r="O4" s="54" t="s">
        <v>564</v>
      </c>
      <c r="P4" s="54">
        <v>35</v>
      </c>
    </row>
    <row r="5" spans="1:18">
      <c r="B5" s="28" t="s">
        <v>100</v>
      </c>
      <c r="C5" s="54" t="s">
        <v>773</v>
      </c>
      <c r="D5" s="54" t="s">
        <v>156</v>
      </c>
      <c r="E5" s="60" t="s">
        <v>157</v>
      </c>
      <c r="F5" s="85" t="s">
        <v>342</v>
      </c>
      <c r="G5" s="85" t="s">
        <v>343</v>
      </c>
      <c r="H5" s="86" t="s">
        <v>344</v>
      </c>
      <c r="I5" s="87" t="str">
        <f t="shared" si="0"/>
        <v>Golay0424_S0034</v>
      </c>
      <c r="J5" s="87" t="str">
        <f t="shared" si="1"/>
        <v>gtcCGTAGAGCTCTCtgGTGYCAGCMGCCGCGGTA</v>
      </c>
      <c r="K5" s="54" t="s">
        <v>346</v>
      </c>
      <c r="L5" s="60" t="s">
        <v>348</v>
      </c>
      <c r="M5" s="54" t="s">
        <v>345</v>
      </c>
      <c r="N5" s="85">
        <v>5</v>
      </c>
      <c r="O5" s="54" t="s">
        <v>564</v>
      </c>
      <c r="P5" s="54">
        <v>35</v>
      </c>
    </row>
    <row r="6" spans="1:18">
      <c r="A6" s="93"/>
      <c r="B6" s="28" t="s">
        <v>99</v>
      </c>
      <c r="C6" s="54" t="s">
        <v>774</v>
      </c>
      <c r="D6" s="54" t="s">
        <v>158</v>
      </c>
      <c r="E6" s="60" t="s">
        <v>159</v>
      </c>
      <c r="F6" s="85" t="s">
        <v>342</v>
      </c>
      <c r="G6" s="85" t="s">
        <v>343</v>
      </c>
      <c r="H6" s="86" t="s">
        <v>344</v>
      </c>
      <c r="I6" s="87" t="str">
        <f t="shared" si="0"/>
        <v>Golay0425_S0105</v>
      </c>
      <c r="J6" s="87" t="str">
        <f t="shared" si="1"/>
        <v>gtcCCTCTGAGAGCTtgGTGYCAGCMGCCGCGGTA</v>
      </c>
      <c r="K6" s="54" t="s">
        <v>346</v>
      </c>
      <c r="L6" s="60" t="s">
        <v>348</v>
      </c>
      <c r="M6" s="54" t="s">
        <v>345</v>
      </c>
      <c r="N6" s="85">
        <v>5</v>
      </c>
      <c r="O6" s="54" t="s">
        <v>564</v>
      </c>
      <c r="P6" s="54">
        <v>35</v>
      </c>
    </row>
    <row r="7" spans="1:18">
      <c r="B7" s="28" t="s">
        <v>98</v>
      </c>
      <c r="C7" s="54" t="s">
        <v>775</v>
      </c>
      <c r="D7" s="54" t="s">
        <v>160</v>
      </c>
      <c r="E7" s="60" t="s">
        <v>161</v>
      </c>
      <c r="F7" s="85" t="s">
        <v>342</v>
      </c>
      <c r="G7" s="85" t="s">
        <v>343</v>
      </c>
      <c r="H7" s="86" t="s">
        <v>344</v>
      </c>
      <c r="I7" s="87" t="str">
        <f t="shared" si="0"/>
        <v>Golay0426_S0205</v>
      </c>
      <c r="J7" s="87" t="str">
        <f t="shared" si="1"/>
        <v>gtcCCTCGATGCAGTtgGTGYCAGCMGCCGCGGTA</v>
      </c>
      <c r="K7" s="54" t="s">
        <v>346</v>
      </c>
      <c r="L7" s="60" t="s">
        <v>348</v>
      </c>
      <c r="M7" s="54" t="s">
        <v>345</v>
      </c>
      <c r="N7" s="85">
        <v>5</v>
      </c>
      <c r="O7" s="54" t="s">
        <v>564</v>
      </c>
      <c r="P7" s="54">
        <v>35</v>
      </c>
    </row>
    <row r="8" spans="1:18">
      <c r="B8" s="28" t="s">
        <v>97</v>
      </c>
      <c r="C8" s="54" t="s">
        <v>776</v>
      </c>
      <c r="D8" s="54" t="s">
        <v>162</v>
      </c>
      <c r="E8" s="60" t="s">
        <v>163</v>
      </c>
      <c r="F8" s="85" t="s">
        <v>342</v>
      </c>
      <c r="G8" s="85" t="s">
        <v>343</v>
      </c>
      <c r="H8" s="86" t="s">
        <v>344</v>
      </c>
      <c r="I8" s="87" t="str">
        <f t="shared" si="0"/>
        <v>Golay0427_S0282</v>
      </c>
      <c r="J8" s="87" t="str">
        <f t="shared" si="1"/>
        <v>gtcGCGGACTATTCAtgGTGYCAGCMGCCGCGGTA</v>
      </c>
      <c r="K8" s="54" t="s">
        <v>346</v>
      </c>
      <c r="L8" s="60" t="s">
        <v>348</v>
      </c>
      <c r="M8" s="54" t="s">
        <v>345</v>
      </c>
      <c r="N8" s="85">
        <v>5</v>
      </c>
      <c r="O8" s="54" t="s">
        <v>564</v>
      </c>
      <c r="P8" s="54">
        <v>35</v>
      </c>
    </row>
    <row r="9" spans="1:18">
      <c r="B9" s="28" t="s">
        <v>96</v>
      </c>
      <c r="C9" s="54" t="s">
        <v>777</v>
      </c>
      <c r="D9" s="54" t="s">
        <v>164</v>
      </c>
      <c r="E9" s="60" t="s">
        <v>165</v>
      </c>
      <c r="F9" s="85" t="s">
        <v>342</v>
      </c>
      <c r="G9" s="85" t="s">
        <v>343</v>
      </c>
      <c r="H9" s="86" t="s">
        <v>344</v>
      </c>
      <c r="I9" s="87" t="str">
        <f t="shared" si="0"/>
        <v>Golay0428_S0222</v>
      </c>
      <c r="J9" s="87" t="str">
        <f t="shared" si="1"/>
        <v>gtcCGTGCACAATTGtgGTGYCAGCMGCCGCGGTA</v>
      </c>
      <c r="K9" s="54" t="s">
        <v>346</v>
      </c>
      <c r="L9" s="60" t="s">
        <v>348</v>
      </c>
      <c r="M9" s="54" t="s">
        <v>345</v>
      </c>
      <c r="N9" s="85">
        <v>5</v>
      </c>
      <c r="O9" s="54" t="s">
        <v>564</v>
      </c>
      <c r="P9" s="54">
        <v>35</v>
      </c>
    </row>
    <row r="10" spans="1:18">
      <c r="B10" s="28" t="s">
        <v>95</v>
      </c>
      <c r="C10" s="54" t="s">
        <v>778</v>
      </c>
      <c r="D10" s="54" t="s">
        <v>166</v>
      </c>
      <c r="E10" s="60" t="s">
        <v>167</v>
      </c>
      <c r="F10" s="85" t="s">
        <v>342</v>
      </c>
      <c r="G10" s="85" t="s">
        <v>343</v>
      </c>
      <c r="H10" s="86" t="s">
        <v>344</v>
      </c>
      <c r="I10" s="87" t="str">
        <f t="shared" si="0"/>
        <v>Golay0429_S0302</v>
      </c>
      <c r="J10" s="87" t="str">
        <f t="shared" si="1"/>
        <v>gtcCGGCCTAAGTTCtgGTGYCAGCMGCCGCGGTA</v>
      </c>
      <c r="K10" s="54" t="s">
        <v>346</v>
      </c>
      <c r="L10" s="60" t="s">
        <v>348</v>
      </c>
      <c r="M10" s="54" t="s">
        <v>345</v>
      </c>
      <c r="N10" s="85">
        <v>5</v>
      </c>
      <c r="O10" s="54" t="s">
        <v>564</v>
      </c>
      <c r="P10" s="54">
        <v>35</v>
      </c>
    </row>
    <row r="11" spans="1:18">
      <c r="B11" s="28" t="s">
        <v>94</v>
      </c>
      <c r="C11" s="54" t="s">
        <v>779</v>
      </c>
      <c r="D11" s="54" t="s">
        <v>168</v>
      </c>
      <c r="E11" s="60" t="s">
        <v>169</v>
      </c>
      <c r="F11" s="85" t="s">
        <v>342</v>
      </c>
      <c r="G11" s="85" t="s">
        <v>343</v>
      </c>
      <c r="H11" s="86" t="s">
        <v>344</v>
      </c>
      <c r="I11" s="87" t="str">
        <f t="shared" si="0"/>
        <v>Golay0430_S0178</v>
      </c>
      <c r="J11" s="87" t="str">
        <f t="shared" si="1"/>
        <v>gtcAGCGCTCACATCtgGTGYCAGCMGCCGCGGTA</v>
      </c>
      <c r="K11" s="54" t="s">
        <v>346</v>
      </c>
      <c r="L11" s="60" t="s">
        <v>348</v>
      </c>
      <c r="M11" s="54" t="s">
        <v>345</v>
      </c>
      <c r="N11" s="85">
        <v>5</v>
      </c>
      <c r="O11" s="54" t="s">
        <v>564</v>
      </c>
      <c r="P11" s="54">
        <v>35</v>
      </c>
    </row>
    <row r="12" spans="1:18">
      <c r="B12" s="28" t="s">
        <v>93</v>
      </c>
      <c r="C12" s="54" t="s">
        <v>780</v>
      </c>
      <c r="D12" s="54" t="s">
        <v>170</v>
      </c>
      <c r="E12" s="60" t="s">
        <v>171</v>
      </c>
      <c r="F12" s="85" t="s">
        <v>342</v>
      </c>
      <c r="G12" s="85" t="s">
        <v>343</v>
      </c>
      <c r="H12" s="86" t="s">
        <v>344</v>
      </c>
      <c r="I12" s="87" t="str">
        <f t="shared" si="0"/>
        <v>Golay0431_S0301</v>
      </c>
      <c r="J12" s="87" t="str">
        <f t="shared" si="1"/>
        <v>gtcTGGTTATGGCACtgGTGYCAGCMGCCGCGGTA</v>
      </c>
      <c r="K12" s="54" t="s">
        <v>346</v>
      </c>
      <c r="L12" s="60" t="s">
        <v>348</v>
      </c>
      <c r="M12" s="54" t="s">
        <v>345</v>
      </c>
      <c r="N12" s="85">
        <v>5</v>
      </c>
      <c r="O12" s="54" t="s">
        <v>564</v>
      </c>
      <c r="P12" s="54">
        <v>35</v>
      </c>
    </row>
    <row r="13" spans="1:18">
      <c r="B13" s="28" t="s">
        <v>92</v>
      </c>
      <c r="C13" s="54" t="s">
        <v>781</v>
      </c>
      <c r="D13" s="54" t="s">
        <v>172</v>
      </c>
      <c r="E13" s="60" t="s">
        <v>173</v>
      </c>
      <c r="F13" s="85" t="s">
        <v>342</v>
      </c>
      <c r="G13" s="85" t="s">
        <v>343</v>
      </c>
      <c r="H13" s="86" t="s">
        <v>344</v>
      </c>
      <c r="I13" s="87" t="str">
        <f t="shared" si="0"/>
        <v>Golay0432_S0104</v>
      </c>
      <c r="J13" s="87" t="str">
        <f t="shared" si="1"/>
        <v>gtcCGAGGTTCTGATtgGTGYCAGCMGCCGCGGTA</v>
      </c>
      <c r="K13" s="54" t="s">
        <v>346</v>
      </c>
      <c r="L13" s="60" t="s">
        <v>348</v>
      </c>
      <c r="M13" s="54" t="s">
        <v>345</v>
      </c>
      <c r="N13" s="85">
        <v>5</v>
      </c>
      <c r="O13" s="54" t="s">
        <v>564</v>
      </c>
      <c r="P13" s="54">
        <v>35</v>
      </c>
    </row>
    <row r="14" spans="1:18">
      <c r="B14" s="28" t="s">
        <v>91</v>
      </c>
      <c r="C14" s="54" t="s">
        <v>782</v>
      </c>
      <c r="D14" s="54" t="s">
        <v>174</v>
      </c>
      <c r="E14" s="60" t="s">
        <v>175</v>
      </c>
      <c r="F14" s="85" t="s">
        <v>342</v>
      </c>
      <c r="G14" s="85" t="s">
        <v>343</v>
      </c>
      <c r="H14" s="86" t="s">
        <v>344</v>
      </c>
      <c r="I14" s="87" t="str">
        <f t="shared" si="0"/>
        <v>Golay0433_S0117</v>
      </c>
      <c r="J14" s="87" t="str">
        <f t="shared" si="1"/>
        <v>gtcAACTCCTGTGGAtgGTGYCAGCMGCCGCGGTA</v>
      </c>
      <c r="K14" s="54" t="s">
        <v>346</v>
      </c>
      <c r="L14" s="60" t="s">
        <v>348</v>
      </c>
      <c r="M14" s="54" t="s">
        <v>345</v>
      </c>
      <c r="N14" s="85">
        <v>5</v>
      </c>
      <c r="O14" s="54" t="s">
        <v>564</v>
      </c>
      <c r="P14" s="54">
        <v>35</v>
      </c>
    </row>
    <row r="15" spans="1:18">
      <c r="B15" s="28" t="s">
        <v>90</v>
      </c>
      <c r="C15" s="54" t="s">
        <v>783</v>
      </c>
      <c r="D15" s="54" t="s">
        <v>176</v>
      </c>
      <c r="E15" s="60" t="s">
        <v>177</v>
      </c>
      <c r="F15" s="85" t="s">
        <v>342</v>
      </c>
      <c r="G15" s="85" t="s">
        <v>343</v>
      </c>
      <c r="H15" s="86" t="s">
        <v>344</v>
      </c>
      <c r="I15" s="87" t="str">
        <f t="shared" si="0"/>
        <v>Golay0434_S0195</v>
      </c>
      <c r="J15" s="87" t="str">
        <f t="shared" si="1"/>
        <v>gtcTAATGGTCGTAGtgGTGYCAGCMGCCGCGGTA</v>
      </c>
      <c r="K15" s="54" t="s">
        <v>346</v>
      </c>
      <c r="L15" s="60" t="s">
        <v>348</v>
      </c>
      <c r="M15" s="54" t="s">
        <v>345</v>
      </c>
      <c r="N15" s="85">
        <v>5</v>
      </c>
      <c r="O15" s="54" t="s">
        <v>564</v>
      </c>
      <c r="P15" s="54">
        <v>35</v>
      </c>
    </row>
    <row r="16" spans="1:18">
      <c r="B16" s="28" t="s">
        <v>89</v>
      </c>
      <c r="C16" s="54" t="s">
        <v>784</v>
      </c>
      <c r="D16" s="54" t="s">
        <v>178</v>
      </c>
      <c r="E16" s="60" t="s">
        <v>179</v>
      </c>
      <c r="F16" s="85" t="s">
        <v>342</v>
      </c>
      <c r="G16" s="85" t="s">
        <v>343</v>
      </c>
      <c r="H16" s="86" t="s">
        <v>344</v>
      </c>
      <c r="I16" s="87" t="str">
        <f t="shared" si="0"/>
        <v>Golay0435_S0073</v>
      </c>
      <c r="J16" s="87" t="str">
        <f t="shared" si="1"/>
        <v>gtcTTGCACCGTCGAtgGTGYCAGCMGCCGCGGTA</v>
      </c>
      <c r="K16" s="54" t="s">
        <v>346</v>
      </c>
      <c r="L16" s="60" t="s">
        <v>348</v>
      </c>
      <c r="M16" s="54" t="s">
        <v>345</v>
      </c>
      <c r="N16" s="85">
        <v>5</v>
      </c>
      <c r="O16" s="54" t="s">
        <v>564</v>
      </c>
      <c r="P16" s="54">
        <v>35</v>
      </c>
    </row>
    <row r="17" spans="2:16">
      <c r="B17" s="28" t="s">
        <v>88</v>
      </c>
      <c r="C17" s="54" t="s">
        <v>785</v>
      </c>
      <c r="D17" s="54" t="s">
        <v>180</v>
      </c>
      <c r="E17" s="60" t="s">
        <v>181</v>
      </c>
      <c r="F17" s="85" t="s">
        <v>342</v>
      </c>
      <c r="G17" s="85" t="s">
        <v>343</v>
      </c>
      <c r="H17" s="86" t="s">
        <v>344</v>
      </c>
      <c r="I17" s="87" t="str">
        <f t="shared" si="0"/>
        <v>Golay0436_S0233</v>
      </c>
      <c r="J17" s="87" t="str">
        <f t="shared" si="1"/>
        <v>gtcTGCTACAGACGTtgGTGYCAGCMGCCGCGGTA</v>
      </c>
      <c r="K17" s="54" t="s">
        <v>346</v>
      </c>
      <c r="L17" s="60" t="s">
        <v>348</v>
      </c>
      <c r="M17" s="54" t="s">
        <v>345</v>
      </c>
      <c r="N17" s="85">
        <v>5</v>
      </c>
      <c r="O17" s="54" t="s">
        <v>564</v>
      </c>
      <c r="P17" s="54">
        <v>35</v>
      </c>
    </row>
    <row r="18" spans="2:16">
      <c r="B18" s="28" t="s">
        <v>87</v>
      </c>
      <c r="C18" s="54" t="s">
        <v>786</v>
      </c>
      <c r="D18" s="54" t="s">
        <v>182</v>
      </c>
      <c r="E18" s="60" t="s">
        <v>183</v>
      </c>
      <c r="F18" s="85" t="s">
        <v>342</v>
      </c>
      <c r="G18" s="85" t="s">
        <v>343</v>
      </c>
      <c r="H18" s="86" t="s">
        <v>344</v>
      </c>
      <c r="I18" s="87" t="str">
        <f t="shared" si="0"/>
        <v>Golay0437_S0094</v>
      </c>
      <c r="J18" s="87" t="str">
        <f t="shared" si="1"/>
        <v>gtcATGGCCTGACTAtgGTGYCAGCMGCCGCGGTA</v>
      </c>
      <c r="K18" s="54" t="s">
        <v>346</v>
      </c>
      <c r="L18" s="60" t="s">
        <v>348</v>
      </c>
      <c r="M18" s="54" t="s">
        <v>345</v>
      </c>
      <c r="N18" s="85">
        <v>5</v>
      </c>
      <c r="O18" s="54" t="s">
        <v>564</v>
      </c>
      <c r="P18" s="54">
        <v>35</v>
      </c>
    </row>
    <row r="19" spans="2:16">
      <c r="B19" s="28" t="s">
        <v>86</v>
      </c>
      <c r="C19" s="54" t="s">
        <v>787</v>
      </c>
      <c r="D19" s="54" t="s">
        <v>184</v>
      </c>
      <c r="E19" s="60" t="s">
        <v>185</v>
      </c>
      <c r="F19" s="85" t="s">
        <v>342</v>
      </c>
      <c r="G19" s="85" t="s">
        <v>343</v>
      </c>
      <c r="H19" s="86" t="s">
        <v>344</v>
      </c>
      <c r="I19" s="87" t="str">
        <f t="shared" si="0"/>
        <v>Golay0438_S0217</v>
      </c>
      <c r="J19" s="87" t="str">
        <f t="shared" si="1"/>
        <v>gtcACGCACATACAAtgGTGYCAGCMGCCGCGGTA</v>
      </c>
      <c r="K19" s="54" t="s">
        <v>346</v>
      </c>
      <c r="L19" s="60" t="s">
        <v>348</v>
      </c>
      <c r="M19" s="54" t="s">
        <v>345</v>
      </c>
      <c r="N19" s="85">
        <v>5</v>
      </c>
      <c r="O19" s="54" t="s">
        <v>564</v>
      </c>
      <c r="P19" s="54">
        <v>35</v>
      </c>
    </row>
    <row r="20" spans="2:16">
      <c r="B20" s="28" t="s">
        <v>85</v>
      </c>
      <c r="C20" s="54" t="s">
        <v>788</v>
      </c>
      <c r="D20" s="54" t="s">
        <v>186</v>
      </c>
      <c r="E20" s="60" t="s">
        <v>187</v>
      </c>
      <c r="F20" s="85" t="s">
        <v>342</v>
      </c>
      <c r="G20" s="85" t="s">
        <v>343</v>
      </c>
      <c r="H20" s="86" t="s">
        <v>344</v>
      </c>
      <c r="I20" s="87" t="str">
        <f t="shared" si="0"/>
        <v>Golay0439_S0156</v>
      </c>
      <c r="J20" s="87" t="str">
        <f t="shared" si="1"/>
        <v>gtcTGAGTGGTCTGTtgGTGYCAGCMGCCGCGGTA</v>
      </c>
      <c r="K20" s="54" t="s">
        <v>346</v>
      </c>
      <c r="L20" s="60" t="s">
        <v>348</v>
      </c>
      <c r="M20" s="54" t="s">
        <v>345</v>
      </c>
      <c r="N20" s="85">
        <v>5</v>
      </c>
      <c r="O20" s="54" t="s">
        <v>564</v>
      </c>
      <c r="P20" s="54">
        <v>35</v>
      </c>
    </row>
    <row r="21" spans="2:16">
      <c r="B21" s="28" t="s">
        <v>84</v>
      </c>
      <c r="C21" s="54" t="s">
        <v>789</v>
      </c>
      <c r="D21" s="54" t="s">
        <v>188</v>
      </c>
      <c r="E21" s="60" t="s">
        <v>189</v>
      </c>
      <c r="F21" s="85" t="s">
        <v>342</v>
      </c>
      <c r="G21" s="85" t="s">
        <v>343</v>
      </c>
      <c r="H21" s="86" t="s">
        <v>344</v>
      </c>
      <c r="I21" s="87" t="str">
        <f t="shared" si="0"/>
        <v>Golay0440_S0339</v>
      </c>
      <c r="J21" s="87" t="str">
        <f t="shared" si="1"/>
        <v>gtcGATAGCACTCGTtgGTGYCAGCMGCCGCGGTA</v>
      </c>
      <c r="K21" s="54" t="s">
        <v>346</v>
      </c>
      <c r="L21" s="60" t="s">
        <v>348</v>
      </c>
      <c r="M21" s="54" t="s">
        <v>345</v>
      </c>
      <c r="N21" s="85">
        <v>5</v>
      </c>
      <c r="O21" s="54" t="s">
        <v>564</v>
      </c>
      <c r="P21" s="54">
        <v>35</v>
      </c>
    </row>
    <row r="22" spans="2:16">
      <c r="B22" s="28" t="s">
        <v>83</v>
      </c>
      <c r="C22" s="54" t="s">
        <v>790</v>
      </c>
      <c r="D22" s="54" t="s">
        <v>190</v>
      </c>
      <c r="E22" s="60" t="s">
        <v>191</v>
      </c>
      <c r="F22" s="85" t="s">
        <v>342</v>
      </c>
      <c r="G22" s="85" t="s">
        <v>343</v>
      </c>
      <c r="H22" s="86" t="s">
        <v>344</v>
      </c>
      <c r="I22" s="87" t="str">
        <f t="shared" si="0"/>
        <v>Golay0441_S0174</v>
      </c>
      <c r="J22" s="87" t="str">
        <f t="shared" si="1"/>
        <v>gtcTAGCGCGAACTTtgGTGYCAGCMGCCGCGGTA</v>
      </c>
      <c r="K22" s="54" t="s">
        <v>346</v>
      </c>
      <c r="L22" s="60" t="s">
        <v>348</v>
      </c>
      <c r="M22" s="54" t="s">
        <v>345</v>
      </c>
      <c r="N22" s="85">
        <v>5</v>
      </c>
      <c r="O22" s="54" t="s">
        <v>564</v>
      </c>
      <c r="P22" s="54">
        <v>35</v>
      </c>
    </row>
    <row r="23" spans="2:16">
      <c r="B23" s="28" t="s">
        <v>82</v>
      </c>
      <c r="C23" s="54" t="s">
        <v>791</v>
      </c>
      <c r="D23" s="54" t="s">
        <v>192</v>
      </c>
      <c r="E23" s="60" t="s">
        <v>193</v>
      </c>
      <c r="F23" s="85" t="s">
        <v>342</v>
      </c>
      <c r="G23" s="85" t="s">
        <v>343</v>
      </c>
      <c r="H23" s="86" t="s">
        <v>344</v>
      </c>
      <c r="I23" s="87" t="str">
        <f t="shared" si="0"/>
        <v>Golay0442_S0113</v>
      </c>
      <c r="J23" s="87" t="str">
        <f t="shared" si="1"/>
        <v>gtcCATACACGCACCtgGTGYCAGCMGCCGCGGTA</v>
      </c>
      <c r="K23" s="54" t="s">
        <v>346</v>
      </c>
      <c r="L23" s="60" t="s">
        <v>348</v>
      </c>
      <c r="M23" s="54" t="s">
        <v>345</v>
      </c>
      <c r="N23" s="85">
        <v>5</v>
      </c>
      <c r="O23" s="54" t="s">
        <v>564</v>
      </c>
      <c r="P23" s="54">
        <v>35</v>
      </c>
    </row>
    <row r="24" spans="2:16">
      <c r="B24" s="28" t="s">
        <v>81</v>
      </c>
      <c r="C24" s="54" t="s">
        <v>792</v>
      </c>
      <c r="D24" s="54" t="s">
        <v>194</v>
      </c>
      <c r="E24" s="60" t="s">
        <v>195</v>
      </c>
      <c r="F24" s="85" t="s">
        <v>342</v>
      </c>
      <c r="G24" s="85" t="s">
        <v>343</v>
      </c>
      <c r="H24" s="86" t="s">
        <v>344</v>
      </c>
      <c r="I24" s="87" t="str">
        <f t="shared" si="0"/>
        <v>Golay0443_S0032</v>
      </c>
      <c r="J24" s="87" t="str">
        <f t="shared" si="1"/>
        <v>gtcACCTCAGTCAAGtgGTGYCAGCMGCCGCGGTA</v>
      </c>
      <c r="K24" s="54" t="s">
        <v>346</v>
      </c>
      <c r="L24" s="60" t="s">
        <v>348</v>
      </c>
      <c r="M24" s="54" t="s">
        <v>345</v>
      </c>
      <c r="N24" s="85">
        <v>5</v>
      </c>
      <c r="O24" s="54" t="s">
        <v>564</v>
      </c>
      <c r="P24" s="54">
        <v>35</v>
      </c>
    </row>
    <row r="25" spans="2:16">
      <c r="B25" s="28" t="s">
        <v>80</v>
      </c>
      <c r="C25" s="54" t="s">
        <v>793</v>
      </c>
      <c r="D25" s="54" t="s">
        <v>196</v>
      </c>
      <c r="E25" s="60" t="s">
        <v>197</v>
      </c>
      <c r="F25" s="85" t="s">
        <v>342</v>
      </c>
      <c r="G25" s="85" t="s">
        <v>343</v>
      </c>
      <c r="H25" s="86" t="s">
        <v>344</v>
      </c>
      <c r="I25" s="87" t="str">
        <f t="shared" si="0"/>
        <v>Golay0444_S0017</v>
      </c>
      <c r="J25" s="87" t="str">
        <f t="shared" si="1"/>
        <v>gtcTCGACCAAACACtgGTGYCAGCMGCCGCGGTA</v>
      </c>
      <c r="K25" s="54" t="s">
        <v>346</v>
      </c>
      <c r="L25" s="60" t="s">
        <v>348</v>
      </c>
      <c r="M25" s="54" t="s">
        <v>345</v>
      </c>
      <c r="N25" s="85">
        <v>5</v>
      </c>
      <c r="O25" s="54" t="s">
        <v>564</v>
      </c>
      <c r="P25" s="54">
        <v>35</v>
      </c>
    </row>
    <row r="26" spans="2:16">
      <c r="B26" s="28" t="s">
        <v>79</v>
      </c>
      <c r="C26" s="54" t="s">
        <v>794</v>
      </c>
      <c r="D26" s="54" t="s">
        <v>198</v>
      </c>
      <c r="E26" s="60" t="s">
        <v>199</v>
      </c>
      <c r="F26" s="85" t="s">
        <v>342</v>
      </c>
      <c r="G26" s="85" t="s">
        <v>343</v>
      </c>
      <c r="H26" s="86" t="s">
        <v>344</v>
      </c>
      <c r="I26" s="87" t="str">
        <f t="shared" si="0"/>
        <v>Golay0445_S0304</v>
      </c>
      <c r="J26" s="87" t="str">
        <f t="shared" si="1"/>
        <v>gtcCCACCCAGTAACtgGTGYCAGCMGCCGCGGTA</v>
      </c>
      <c r="K26" s="54" t="s">
        <v>346</v>
      </c>
      <c r="L26" s="60" t="s">
        <v>348</v>
      </c>
      <c r="M26" s="54" t="s">
        <v>345</v>
      </c>
      <c r="N26" s="85">
        <v>5</v>
      </c>
      <c r="O26" s="54" t="s">
        <v>564</v>
      </c>
      <c r="P26" s="54">
        <v>35</v>
      </c>
    </row>
    <row r="27" spans="2:16">
      <c r="B27" s="29" t="s">
        <v>78</v>
      </c>
      <c r="C27" s="54" t="s">
        <v>795</v>
      </c>
      <c r="D27" s="54" t="s">
        <v>200</v>
      </c>
      <c r="E27" s="60" t="s">
        <v>201</v>
      </c>
      <c r="F27" s="85" t="s">
        <v>342</v>
      </c>
      <c r="G27" s="85" t="s">
        <v>343</v>
      </c>
      <c r="H27" s="86" t="s">
        <v>344</v>
      </c>
      <c r="I27" s="87" t="str">
        <f t="shared" si="0"/>
        <v>Golay0446_S0096</v>
      </c>
      <c r="J27" s="87" t="str">
        <f t="shared" si="1"/>
        <v>gtcATATCGCGATGAtgGTGYCAGCMGCCGCGGTA</v>
      </c>
      <c r="K27" s="54" t="s">
        <v>346</v>
      </c>
      <c r="L27" s="60" t="s">
        <v>348</v>
      </c>
      <c r="M27" s="54" t="s">
        <v>345</v>
      </c>
      <c r="N27" s="85">
        <v>5</v>
      </c>
      <c r="O27" s="54" t="s">
        <v>564</v>
      </c>
      <c r="P27" s="54">
        <v>35</v>
      </c>
    </row>
    <row r="28" spans="2:16">
      <c r="B28" s="54" t="s">
        <v>77</v>
      </c>
      <c r="C28" s="84" t="s">
        <v>664</v>
      </c>
      <c r="D28" s="54" t="s">
        <v>202</v>
      </c>
      <c r="E28" s="60" t="s">
        <v>203</v>
      </c>
      <c r="F28" s="85" t="s">
        <v>342</v>
      </c>
      <c r="G28" s="85" t="s">
        <v>343</v>
      </c>
      <c r="H28" s="86" t="s">
        <v>344</v>
      </c>
      <c r="I28" s="87" t="str">
        <f t="shared" si="0"/>
        <v>Golay0447_PC01</v>
      </c>
      <c r="J28" s="87" t="str">
        <f t="shared" si="1"/>
        <v>gtcCGCCGGTAATCTtgGTGYCAGCMGCCGCGGTA</v>
      </c>
      <c r="K28" s="54" t="s">
        <v>346</v>
      </c>
      <c r="L28" s="60" t="s">
        <v>348</v>
      </c>
      <c r="M28" s="54" t="s">
        <v>345</v>
      </c>
      <c r="N28" s="85">
        <v>5</v>
      </c>
      <c r="O28" s="54" t="s">
        <v>565</v>
      </c>
      <c r="P28" s="54">
        <v>35</v>
      </c>
    </row>
    <row r="29" spans="2:16">
      <c r="B29" s="54" t="s">
        <v>76</v>
      </c>
      <c r="C29" s="54" t="s">
        <v>796</v>
      </c>
      <c r="D29" s="54" t="s">
        <v>204</v>
      </c>
      <c r="E29" s="60" t="s">
        <v>205</v>
      </c>
      <c r="F29" s="85" t="s">
        <v>342</v>
      </c>
      <c r="G29" s="85" t="s">
        <v>343</v>
      </c>
      <c r="H29" s="86" t="s">
        <v>344</v>
      </c>
      <c r="I29" s="87" t="str">
        <f t="shared" si="0"/>
        <v>Golay0448_S0224</v>
      </c>
      <c r="J29" s="87" t="str">
        <f t="shared" si="1"/>
        <v>gtcCCGATGCCTTGAtgGTGYCAGCMGCCGCGGTA</v>
      </c>
      <c r="K29" s="54" t="s">
        <v>346</v>
      </c>
      <c r="L29" s="60" t="s">
        <v>348</v>
      </c>
      <c r="M29" s="54" t="s">
        <v>345</v>
      </c>
      <c r="N29" s="85">
        <v>5</v>
      </c>
      <c r="O29" s="54" t="s">
        <v>564</v>
      </c>
      <c r="P29" s="54">
        <v>35</v>
      </c>
    </row>
    <row r="30" spans="2:16">
      <c r="B30" s="54" t="s">
        <v>75</v>
      </c>
      <c r="C30" s="84" t="s">
        <v>797</v>
      </c>
      <c r="D30" s="54" t="s">
        <v>206</v>
      </c>
      <c r="E30" s="60" t="s">
        <v>207</v>
      </c>
      <c r="F30" s="85" t="s">
        <v>342</v>
      </c>
      <c r="G30" s="85" t="s">
        <v>343</v>
      </c>
      <c r="H30" s="86" t="s">
        <v>344</v>
      </c>
      <c r="I30" s="87" t="str">
        <f t="shared" si="0"/>
        <v>Golay0449_SNEG03</v>
      </c>
      <c r="J30" s="87" t="str">
        <f t="shared" si="1"/>
        <v>gtcAGCAGGCACGAAtgGTGYCAGCMGCCGCGGTA</v>
      </c>
      <c r="K30" s="54" t="s">
        <v>346</v>
      </c>
      <c r="L30" s="60" t="s">
        <v>348</v>
      </c>
      <c r="M30" s="54" t="s">
        <v>345</v>
      </c>
      <c r="N30" s="85">
        <v>5</v>
      </c>
      <c r="O30" s="54" t="s">
        <v>565</v>
      </c>
      <c r="P30" s="54">
        <v>35</v>
      </c>
    </row>
    <row r="31" spans="2:16">
      <c r="B31" s="54" t="s">
        <v>74</v>
      </c>
      <c r="C31" s="54" t="s">
        <v>798</v>
      </c>
      <c r="D31" s="54" t="s">
        <v>208</v>
      </c>
      <c r="E31" s="60" t="s">
        <v>209</v>
      </c>
      <c r="F31" s="85" t="s">
        <v>342</v>
      </c>
      <c r="G31" s="85" t="s">
        <v>343</v>
      </c>
      <c r="H31" s="86" t="s">
        <v>344</v>
      </c>
      <c r="I31" s="87" t="str">
        <f t="shared" si="0"/>
        <v>Golay0450_S0252</v>
      </c>
      <c r="J31" s="87" t="str">
        <f t="shared" si="1"/>
        <v>gtcTACGCAGCACTAtgGTGYCAGCMGCCGCGGTA</v>
      </c>
      <c r="K31" s="54" t="s">
        <v>346</v>
      </c>
      <c r="L31" s="60" t="s">
        <v>348</v>
      </c>
      <c r="M31" s="54" t="s">
        <v>345</v>
      </c>
      <c r="N31" s="85">
        <v>5</v>
      </c>
      <c r="O31" s="54" t="s">
        <v>564</v>
      </c>
      <c r="P31" s="54">
        <v>35</v>
      </c>
    </row>
    <row r="32" spans="2:16">
      <c r="B32" s="54" t="s">
        <v>73</v>
      </c>
      <c r="C32" s="54" t="s">
        <v>799</v>
      </c>
      <c r="D32" s="54" t="s">
        <v>210</v>
      </c>
      <c r="E32" s="60" t="s">
        <v>211</v>
      </c>
      <c r="F32" s="85" t="s">
        <v>342</v>
      </c>
      <c r="G32" s="85" t="s">
        <v>343</v>
      </c>
      <c r="H32" s="86" t="s">
        <v>344</v>
      </c>
      <c r="I32" s="87" t="str">
        <f t="shared" si="0"/>
        <v>Golay0451_S0068</v>
      </c>
      <c r="J32" s="87" t="str">
        <f t="shared" si="1"/>
        <v>gtcCGCTTAGTGCTGtgGTGYCAGCMGCCGCGGTA</v>
      </c>
      <c r="K32" s="54" t="s">
        <v>346</v>
      </c>
      <c r="L32" s="60" t="s">
        <v>348</v>
      </c>
      <c r="M32" s="54" t="s">
        <v>345</v>
      </c>
      <c r="N32" s="85">
        <v>5</v>
      </c>
      <c r="O32" s="54" t="s">
        <v>564</v>
      </c>
      <c r="P32" s="54">
        <v>35</v>
      </c>
    </row>
    <row r="33" spans="2:16">
      <c r="B33" s="54" t="s">
        <v>72</v>
      </c>
      <c r="C33" s="54" t="s">
        <v>800</v>
      </c>
      <c r="D33" s="54" t="s">
        <v>212</v>
      </c>
      <c r="E33" s="60" t="s">
        <v>213</v>
      </c>
      <c r="F33" s="85" t="s">
        <v>342</v>
      </c>
      <c r="G33" s="85" t="s">
        <v>343</v>
      </c>
      <c r="H33" s="86" t="s">
        <v>344</v>
      </c>
      <c r="I33" s="87" t="str">
        <f t="shared" si="0"/>
        <v>Golay0452_S0030</v>
      </c>
      <c r="J33" s="87" t="str">
        <f t="shared" si="1"/>
        <v>gtcCAAAGTTTGCGAtgGTGYCAGCMGCCGCGGTA</v>
      </c>
      <c r="K33" s="54" t="s">
        <v>346</v>
      </c>
      <c r="L33" s="60" t="s">
        <v>348</v>
      </c>
      <c r="M33" s="54" t="s">
        <v>345</v>
      </c>
      <c r="N33" s="85">
        <v>5</v>
      </c>
      <c r="O33" s="54" t="s">
        <v>564</v>
      </c>
      <c r="P33" s="54">
        <v>35</v>
      </c>
    </row>
    <row r="34" spans="2:16">
      <c r="B34" s="54" t="s">
        <v>71</v>
      </c>
      <c r="C34" s="54" t="s">
        <v>801</v>
      </c>
      <c r="D34" s="54" t="s">
        <v>214</v>
      </c>
      <c r="E34" s="60" t="s">
        <v>215</v>
      </c>
      <c r="F34" s="85" t="s">
        <v>342</v>
      </c>
      <c r="G34" s="85" t="s">
        <v>343</v>
      </c>
      <c r="H34" s="86" t="s">
        <v>344</v>
      </c>
      <c r="I34" s="87" t="str">
        <f t="shared" si="0"/>
        <v>Golay0453_S0242</v>
      </c>
      <c r="J34" s="87" t="str">
        <f t="shared" si="1"/>
        <v>gtcTCGAGCCGATCTtgGTGYCAGCMGCCGCGGTA</v>
      </c>
      <c r="K34" s="54" t="s">
        <v>346</v>
      </c>
      <c r="L34" s="60" t="s">
        <v>348</v>
      </c>
      <c r="M34" s="54" t="s">
        <v>345</v>
      </c>
      <c r="N34" s="85">
        <v>5</v>
      </c>
      <c r="O34" s="54" t="s">
        <v>564</v>
      </c>
      <c r="P34" s="54">
        <v>35</v>
      </c>
    </row>
    <row r="35" spans="2:16">
      <c r="B35" s="54" t="s">
        <v>70</v>
      </c>
      <c r="C35" s="54" t="s">
        <v>802</v>
      </c>
      <c r="D35" s="54" t="s">
        <v>216</v>
      </c>
      <c r="E35" s="60" t="s">
        <v>217</v>
      </c>
      <c r="F35" s="85" t="s">
        <v>342</v>
      </c>
      <c r="G35" s="85" t="s">
        <v>343</v>
      </c>
      <c r="H35" s="86" t="s">
        <v>344</v>
      </c>
      <c r="I35" s="87" t="str">
        <f t="shared" si="0"/>
        <v>Golay0454_S0107</v>
      </c>
      <c r="J35" s="87" t="str">
        <f t="shared" si="1"/>
        <v>gtcCTCATCATGTTCtgGTGYCAGCMGCCGCGGTA</v>
      </c>
      <c r="K35" s="54" t="s">
        <v>346</v>
      </c>
      <c r="L35" s="60" t="s">
        <v>348</v>
      </c>
      <c r="M35" s="54" t="s">
        <v>345</v>
      </c>
      <c r="N35" s="85">
        <v>5</v>
      </c>
      <c r="O35" s="54" t="s">
        <v>564</v>
      </c>
      <c r="P35" s="54">
        <v>35</v>
      </c>
    </row>
    <row r="36" spans="2:16">
      <c r="B36" s="54" t="s">
        <v>69</v>
      </c>
      <c r="C36" s="54" t="s">
        <v>803</v>
      </c>
      <c r="D36" s="54" t="s">
        <v>218</v>
      </c>
      <c r="E36" s="60" t="s">
        <v>219</v>
      </c>
      <c r="F36" s="85" t="s">
        <v>342</v>
      </c>
      <c r="G36" s="85" t="s">
        <v>343</v>
      </c>
      <c r="H36" s="86" t="s">
        <v>344</v>
      </c>
      <c r="I36" s="87" t="str">
        <f t="shared" si="0"/>
        <v>Golay0455_S0019</v>
      </c>
      <c r="J36" s="87" t="str">
        <f t="shared" si="1"/>
        <v>gtcCCAGGGACTTCTtgGTGYCAGCMGCCGCGGTA</v>
      </c>
      <c r="K36" s="54" t="s">
        <v>346</v>
      </c>
      <c r="L36" s="60" t="s">
        <v>348</v>
      </c>
      <c r="M36" s="54" t="s">
        <v>345</v>
      </c>
      <c r="N36" s="85">
        <v>5</v>
      </c>
      <c r="O36" s="54" t="s">
        <v>564</v>
      </c>
      <c r="P36" s="54">
        <v>35</v>
      </c>
    </row>
    <row r="37" spans="2:16">
      <c r="B37" s="54" t="s">
        <v>68</v>
      </c>
      <c r="C37" s="54" t="s">
        <v>804</v>
      </c>
      <c r="D37" s="54" t="s">
        <v>220</v>
      </c>
      <c r="E37" s="60" t="s">
        <v>221</v>
      </c>
      <c r="F37" s="85" t="s">
        <v>342</v>
      </c>
      <c r="G37" s="85" t="s">
        <v>343</v>
      </c>
      <c r="H37" s="86" t="s">
        <v>344</v>
      </c>
      <c r="I37" s="87" t="str">
        <f t="shared" si="0"/>
        <v>Golay0456_S0262</v>
      </c>
      <c r="J37" s="87" t="str">
        <f t="shared" si="1"/>
        <v>gtcGCAATCCTTGCGtgGTGYCAGCMGCCGCGGTA</v>
      </c>
      <c r="K37" s="54" t="s">
        <v>346</v>
      </c>
      <c r="L37" s="60" t="s">
        <v>348</v>
      </c>
      <c r="M37" s="54" t="s">
        <v>345</v>
      </c>
      <c r="N37" s="85">
        <v>5</v>
      </c>
      <c r="O37" s="54" t="s">
        <v>564</v>
      </c>
      <c r="P37" s="54">
        <v>35</v>
      </c>
    </row>
    <row r="38" spans="2:16">
      <c r="B38" s="54" t="s">
        <v>67</v>
      </c>
      <c r="C38" s="54" t="s">
        <v>805</v>
      </c>
      <c r="D38" s="54" t="s">
        <v>222</v>
      </c>
      <c r="E38" s="60" t="s">
        <v>223</v>
      </c>
      <c r="F38" s="85" t="s">
        <v>342</v>
      </c>
      <c r="G38" s="85" t="s">
        <v>343</v>
      </c>
      <c r="H38" s="86" t="s">
        <v>344</v>
      </c>
      <c r="I38" s="87" t="str">
        <f t="shared" si="0"/>
        <v>Golay0457_S0128</v>
      </c>
      <c r="J38" s="87" t="str">
        <f t="shared" si="1"/>
        <v>gtcCCTGCTTCCTTCtgGTGYCAGCMGCCGCGGTA</v>
      </c>
      <c r="K38" s="54" t="s">
        <v>346</v>
      </c>
      <c r="L38" s="60" t="s">
        <v>348</v>
      </c>
      <c r="M38" s="54" t="s">
        <v>345</v>
      </c>
      <c r="N38" s="85">
        <v>5</v>
      </c>
      <c r="O38" s="54" t="s">
        <v>564</v>
      </c>
      <c r="P38" s="54">
        <v>35</v>
      </c>
    </row>
    <row r="39" spans="2:16">
      <c r="B39" s="54" t="s">
        <v>66</v>
      </c>
      <c r="C39" s="54" t="s">
        <v>806</v>
      </c>
      <c r="D39" s="54" t="s">
        <v>224</v>
      </c>
      <c r="E39" s="60" t="s">
        <v>225</v>
      </c>
      <c r="F39" s="85" t="s">
        <v>342</v>
      </c>
      <c r="G39" s="85" t="s">
        <v>343</v>
      </c>
      <c r="H39" s="86" t="s">
        <v>344</v>
      </c>
      <c r="I39" s="87" t="str">
        <f t="shared" si="0"/>
        <v>Golay0458_S0118</v>
      </c>
      <c r="J39" s="87" t="str">
        <f t="shared" si="1"/>
        <v>gtcCAAGGCACAAGGtgGTGYCAGCMGCCGCGGTA</v>
      </c>
      <c r="K39" s="54" t="s">
        <v>346</v>
      </c>
      <c r="L39" s="60" t="s">
        <v>348</v>
      </c>
      <c r="M39" s="54" t="s">
        <v>345</v>
      </c>
      <c r="N39" s="85">
        <v>5</v>
      </c>
      <c r="O39" s="54" t="s">
        <v>564</v>
      </c>
      <c r="P39" s="54">
        <v>35</v>
      </c>
    </row>
    <row r="40" spans="2:16">
      <c r="B40" s="54" t="s">
        <v>65</v>
      </c>
      <c r="C40" s="54" t="s">
        <v>807</v>
      </c>
      <c r="D40" s="54" t="s">
        <v>226</v>
      </c>
      <c r="E40" s="60" t="s">
        <v>227</v>
      </c>
      <c r="F40" s="85" t="s">
        <v>342</v>
      </c>
      <c r="G40" s="85" t="s">
        <v>343</v>
      </c>
      <c r="H40" s="86" t="s">
        <v>344</v>
      </c>
      <c r="I40" s="87" t="str">
        <f t="shared" si="0"/>
        <v>Golay0459_S0168</v>
      </c>
      <c r="J40" s="87" t="str">
        <f t="shared" si="1"/>
        <v>gtcGGCCTATAAGTCtgGTGYCAGCMGCCGCGGTA</v>
      </c>
      <c r="K40" s="54" t="s">
        <v>346</v>
      </c>
      <c r="L40" s="60" t="s">
        <v>348</v>
      </c>
      <c r="M40" s="54" t="s">
        <v>345</v>
      </c>
      <c r="N40" s="85">
        <v>5</v>
      </c>
      <c r="O40" s="54" t="s">
        <v>564</v>
      </c>
      <c r="P40" s="54">
        <v>35</v>
      </c>
    </row>
    <row r="41" spans="2:16">
      <c r="B41" s="54" t="s">
        <v>64</v>
      </c>
      <c r="C41" s="54" t="s">
        <v>808</v>
      </c>
      <c r="D41" s="54" t="s">
        <v>228</v>
      </c>
      <c r="E41" s="60" t="s">
        <v>229</v>
      </c>
      <c r="F41" s="85" t="s">
        <v>342</v>
      </c>
      <c r="G41" s="85" t="s">
        <v>343</v>
      </c>
      <c r="H41" s="86" t="s">
        <v>344</v>
      </c>
      <c r="I41" s="87" t="str">
        <f t="shared" si="0"/>
        <v>Golay0460_S0165</v>
      </c>
      <c r="J41" s="87" t="str">
        <f t="shared" si="1"/>
        <v>gtcTCCATTTCATGCtgGTGYCAGCMGCCGCGGTA</v>
      </c>
      <c r="K41" s="54" t="s">
        <v>346</v>
      </c>
      <c r="L41" s="60" t="s">
        <v>348</v>
      </c>
      <c r="M41" s="54" t="s">
        <v>345</v>
      </c>
      <c r="N41" s="85">
        <v>5</v>
      </c>
      <c r="O41" s="54" t="s">
        <v>564</v>
      </c>
      <c r="P41" s="54">
        <v>35</v>
      </c>
    </row>
    <row r="42" spans="2:16">
      <c r="B42" s="54" t="s">
        <v>63</v>
      </c>
      <c r="C42" s="54" t="s">
        <v>809</v>
      </c>
      <c r="D42" s="54" t="s">
        <v>230</v>
      </c>
      <c r="E42" s="60" t="s">
        <v>231</v>
      </c>
      <c r="F42" s="85" t="s">
        <v>342</v>
      </c>
      <c r="G42" s="85" t="s">
        <v>343</v>
      </c>
      <c r="H42" s="86" t="s">
        <v>344</v>
      </c>
      <c r="I42" s="87" t="str">
        <f t="shared" si="0"/>
        <v>Golay0461_S0352</v>
      </c>
      <c r="J42" s="87" t="str">
        <f t="shared" si="1"/>
        <v>gtcTCGGCGATCATCtgGTGYCAGCMGCCGCGGTA</v>
      </c>
      <c r="K42" s="54" t="s">
        <v>346</v>
      </c>
      <c r="L42" s="60" t="s">
        <v>348</v>
      </c>
      <c r="M42" s="54" t="s">
        <v>345</v>
      </c>
      <c r="N42" s="85">
        <v>5</v>
      </c>
      <c r="O42" s="54" t="s">
        <v>564</v>
      </c>
      <c r="P42" s="54">
        <v>35</v>
      </c>
    </row>
    <row r="43" spans="2:16">
      <c r="B43" s="54" t="s">
        <v>62</v>
      </c>
      <c r="C43" s="54" t="s">
        <v>810</v>
      </c>
      <c r="D43" s="54" t="s">
        <v>232</v>
      </c>
      <c r="E43" s="60" t="s">
        <v>233</v>
      </c>
      <c r="F43" s="85" t="s">
        <v>342</v>
      </c>
      <c r="G43" s="85" t="s">
        <v>343</v>
      </c>
      <c r="H43" s="86" t="s">
        <v>344</v>
      </c>
      <c r="I43" s="87" t="str">
        <f t="shared" si="0"/>
        <v>Golay0462_S0218</v>
      </c>
      <c r="J43" s="87" t="str">
        <f t="shared" si="1"/>
        <v>gtcGTTTCACGCGAAtgGTGYCAGCMGCCGCGGTA</v>
      </c>
      <c r="K43" s="54" t="s">
        <v>346</v>
      </c>
      <c r="L43" s="60" t="s">
        <v>348</v>
      </c>
      <c r="M43" s="54" t="s">
        <v>345</v>
      </c>
      <c r="N43" s="85">
        <v>5</v>
      </c>
      <c r="O43" s="54" t="s">
        <v>564</v>
      </c>
      <c r="P43" s="54">
        <v>35</v>
      </c>
    </row>
    <row r="44" spans="2:16">
      <c r="B44" s="54" t="s">
        <v>61</v>
      </c>
      <c r="C44" s="54" t="s">
        <v>811</v>
      </c>
      <c r="D44" s="54" t="s">
        <v>234</v>
      </c>
      <c r="E44" s="60" t="s">
        <v>235</v>
      </c>
      <c r="F44" s="85" t="s">
        <v>342</v>
      </c>
      <c r="G44" s="85" t="s">
        <v>343</v>
      </c>
      <c r="H44" s="86" t="s">
        <v>344</v>
      </c>
      <c r="I44" s="87" t="str">
        <f t="shared" si="0"/>
        <v>Golay0463_S0265</v>
      </c>
      <c r="J44" s="87" t="str">
        <f t="shared" si="1"/>
        <v>gtcACAAGAACCTTGtgGTGYCAGCMGCCGCGGTA</v>
      </c>
      <c r="K44" s="54" t="s">
        <v>346</v>
      </c>
      <c r="L44" s="60" t="s">
        <v>348</v>
      </c>
      <c r="M44" s="54" t="s">
        <v>345</v>
      </c>
      <c r="N44" s="85">
        <v>5</v>
      </c>
      <c r="O44" s="54" t="s">
        <v>564</v>
      </c>
      <c r="P44" s="54">
        <v>35</v>
      </c>
    </row>
    <row r="45" spans="2:16">
      <c r="B45" s="54" t="s">
        <v>60</v>
      </c>
      <c r="C45" s="54" t="s">
        <v>812</v>
      </c>
      <c r="D45" s="54" t="s">
        <v>236</v>
      </c>
      <c r="E45" s="60" t="s">
        <v>237</v>
      </c>
      <c r="F45" s="85" t="s">
        <v>342</v>
      </c>
      <c r="G45" s="85" t="s">
        <v>343</v>
      </c>
      <c r="H45" s="86" t="s">
        <v>344</v>
      </c>
      <c r="I45" s="87" t="str">
        <f t="shared" si="0"/>
        <v>Golay0464_S0344</v>
      </c>
      <c r="J45" s="87" t="str">
        <f t="shared" si="1"/>
        <v>gtcTACTCTCTTAGCtgGTGYCAGCMGCCGCGGTA</v>
      </c>
      <c r="K45" s="54" t="s">
        <v>346</v>
      </c>
      <c r="L45" s="60" t="s">
        <v>348</v>
      </c>
      <c r="M45" s="54" t="s">
        <v>345</v>
      </c>
      <c r="N45" s="85">
        <v>5</v>
      </c>
      <c r="O45" s="54" t="s">
        <v>564</v>
      </c>
      <c r="P45" s="54">
        <v>35</v>
      </c>
    </row>
    <row r="46" spans="2:16">
      <c r="B46" s="54" t="s">
        <v>59</v>
      </c>
      <c r="C46" s="54" t="s">
        <v>813</v>
      </c>
      <c r="D46" s="54" t="s">
        <v>238</v>
      </c>
      <c r="E46" s="60" t="s">
        <v>239</v>
      </c>
      <c r="F46" s="85" t="s">
        <v>342</v>
      </c>
      <c r="G46" s="85" t="s">
        <v>343</v>
      </c>
      <c r="H46" s="86" t="s">
        <v>344</v>
      </c>
      <c r="I46" s="87" t="str">
        <f t="shared" si="0"/>
        <v>Golay0465_S0332</v>
      </c>
      <c r="J46" s="87" t="str">
        <f t="shared" si="1"/>
        <v>gtcAACTGTTCGCGCtgGTGYCAGCMGCCGCGGTA</v>
      </c>
      <c r="K46" s="54" t="s">
        <v>346</v>
      </c>
      <c r="L46" s="60" t="s">
        <v>348</v>
      </c>
      <c r="M46" s="54" t="s">
        <v>345</v>
      </c>
      <c r="N46" s="85">
        <v>5</v>
      </c>
      <c r="O46" s="54" t="s">
        <v>564</v>
      </c>
      <c r="P46" s="54">
        <v>35</v>
      </c>
    </row>
    <row r="47" spans="2:16">
      <c r="B47" s="54" t="s">
        <v>58</v>
      </c>
      <c r="C47" s="54" t="s">
        <v>814</v>
      </c>
      <c r="D47" s="54" t="s">
        <v>240</v>
      </c>
      <c r="E47" s="60" t="s">
        <v>241</v>
      </c>
      <c r="F47" s="85" t="s">
        <v>342</v>
      </c>
      <c r="G47" s="85" t="s">
        <v>343</v>
      </c>
      <c r="H47" s="86" t="s">
        <v>344</v>
      </c>
      <c r="I47" s="87" t="str">
        <f t="shared" si="0"/>
        <v>Golay0466_S0057</v>
      </c>
      <c r="J47" s="87" t="str">
        <f t="shared" si="1"/>
        <v>gtcCGAAGCATCTACtgGTGYCAGCMGCCGCGGTA</v>
      </c>
      <c r="K47" s="54" t="s">
        <v>346</v>
      </c>
      <c r="L47" s="60" t="s">
        <v>348</v>
      </c>
      <c r="M47" s="54" t="s">
        <v>345</v>
      </c>
      <c r="N47" s="85">
        <v>5</v>
      </c>
      <c r="O47" s="54" t="s">
        <v>564</v>
      </c>
      <c r="P47" s="54">
        <v>35</v>
      </c>
    </row>
    <row r="48" spans="2:16">
      <c r="B48" s="54" t="s">
        <v>57</v>
      </c>
      <c r="C48" s="54" t="s">
        <v>815</v>
      </c>
      <c r="D48" s="54" t="s">
        <v>242</v>
      </c>
      <c r="E48" s="60" t="s">
        <v>243</v>
      </c>
      <c r="F48" s="85" t="s">
        <v>342</v>
      </c>
      <c r="G48" s="85" t="s">
        <v>343</v>
      </c>
      <c r="H48" s="86" t="s">
        <v>344</v>
      </c>
      <c r="I48" s="87" t="str">
        <f t="shared" si="0"/>
        <v>Golay0467_S0004</v>
      </c>
      <c r="J48" s="87" t="str">
        <f t="shared" si="1"/>
        <v>gtcGTTTGGCCACACtgGTGYCAGCMGCCGCGGTA</v>
      </c>
      <c r="K48" s="54" t="s">
        <v>346</v>
      </c>
      <c r="L48" s="60" t="s">
        <v>348</v>
      </c>
      <c r="M48" s="54" t="s">
        <v>345</v>
      </c>
      <c r="N48" s="85">
        <v>5</v>
      </c>
      <c r="O48" s="54" t="s">
        <v>564</v>
      </c>
      <c r="P48" s="54">
        <v>35</v>
      </c>
    </row>
    <row r="49" spans="2:16">
      <c r="B49" s="54" t="s">
        <v>56</v>
      </c>
      <c r="C49" s="54" t="s">
        <v>816</v>
      </c>
      <c r="D49" s="54" t="s">
        <v>244</v>
      </c>
      <c r="E49" s="60" t="s">
        <v>245</v>
      </c>
      <c r="F49" s="85" t="s">
        <v>342</v>
      </c>
      <c r="G49" s="85" t="s">
        <v>343</v>
      </c>
      <c r="H49" s="86" t="s">
        <v>344</v>
      </c>
      <c r="I49" s="87" t="str">
        <f t="shared" si="0"/>
        <v>Golay0468_S0153</v>
      </c>
      <c r="J49" s="87" t="str">
        <f t="shared" si="1"/>
        <v>gtcTCAGGTTGCCCAtgGTGYCAGCMGCCGCGGTA</v>
      </c>
      <c r="K49" s="54" t="s">
        <v>346</v>
      </c>
      <c r="L49" s="60" t="s">
        <v>348</v>
      </c>
      <c r="M49" s="54" t="s">
        <v>345</v>
      </c>
      <c r="N49" s="85">
        <v>5</v>
      </c>
      <c r="O49" s="54" t="s">
        <v>564</v>
      </c>
      <c r="P49" s="54">
        <v>35</v>
      </c>
    </row>
    <row r="50" spans="2:16">
      <c r="B50" s="54" t="s">
        <v>55</v>
      </c>
      <c r="C50" s="54" t="s">
        <v>817</v>
      </c>
      <c r="D50" s="54" t="s">
        <v>246</v>
      </c>
      <c r="E50" s="60" t="s">
        <v>247</v>
      </c>
      <c r="F50" s="85" t="s">
        <v>342</v>
      </c>
      <c r="G50" s="85" t="s">
        <v>343</v>
      </c>
      <c r="H50" s="86" t="s">
        <v>344</v>
      </c>
      <c r="I50" s="87" t="str">
        <f t="shared" si="0"/>
        <v>Golay0469_S0176</v>
      </c>
      <c r="J50" s="87" t="str">
        <f t="shared" si="1"/>
        <v>gtcTCATTCCACTCAtgGTGYCAGCMGCCGCGGTA</v>
      </c>
      <c r="K50" s="54" t="s">
        <v>346</v>
      </c>
      <c r="L50" s="60" t="s">
        <v>348</v>
      </c>
      <c r="M50" s="54" t="s">
        <v>345</v>
      </c>
      <c r="N50" s="85">
        <v>5</v>
      </c>
      <c r="O50" s="54" t="s">
        <v>564</v>
      </c>
      <c r="P50" s="54">
        <v>35</v>
      </c>
    </row>
    <row r="51" spans="2:16">
      <c r="B51" s="54" t="s">
        <v>54</v>
      </c>
      <c r="C51" s="54" t="s">
        <v>818</v>
      </c>
      <c r="D51" s="54" t="s">
        <v>248</v>
      </c>
      <c r="E51" s="60" t="s">
        <v>249</v>
      </c>
      <c r="F51" s="85" t="s">
        <v>342</v>
      </c>
      <c r="G51" s="85" t="s">
        <v>343</v>
      </c>
      <c r="H51" s="86" t="s">
        <v>344</v>
      </c>
      <c r="I51" s="87" t="str">
        <f t="shared" si="0"/>
        <v>Golay0470_S0338</v>
      </c>
      <c r="J51" s="87" t="str">
        <f t="shared" si="1"/>
        <v>gtcGTCACATCACGAtgGTGYCAGCMGCCGCGGTA</v>
      </c>
      <c r="K51" s="54" t="s">
        <v>346</v>
      </c>
      <c r="L51" s="60" t="s">
        <v>348</v>
      </c>
      <c r="M51" s="54" t="s">
        <v>345</v>
      </c>
      <c r="N51" s="85">
        <v>5</v>
      </c>
      <c r="O51" s="54" t="s">
        <v>564</v>
      </c>
      <c r="P51" s="54">
        <v>35</v>
      </c>
    </row>
    <row r="52" spans="2:16">
      <c r="B52" s="54" t="s">
        <v>53</v>
      </c>
      <c r="C52" s="54" t="s">
        <v>819</v>
      </c>
      <c r="D52" s="54" t="s">
        <v>250</v>
      </c>
      <c r="E52" s="60" t="s">
        <v>251</v>
      </c>
      <c r="F52" s="85" t="s">
        <v>342</v>
      </c>
      <c r="G52" s="85" t="s">
        <v>343</v>
      </c>
      <c r="H52" s="86" t="s">
        <v>344</v>
      </c>
      <c r="I52" s="87" t="str">
        <f t="shared" si="0"/>
        <v>Golay0471_S0162</v>
      </c>
      <c r="J52" s="87" t="str">
        <f t="shared" si="1"/>
        <v>gtcCGACATTTCTCTtgGTGYCAGCMGCCGCGGTA</v>
      </c>
      <c r="K52" s="54" t="s">
        <v>346</v>
      </c>
      <c r="L52" s="60" t="s">
        <v>348</v>
      </c>
      <c r="M52" s="54" t="s">
        <v>345</v>
      </c>
      <c r="N52" s="85">
        <v>5</v>
      </c>
      <c r="O52" s="54" t="s">
        <v>564</v>
      </c>
      <c r="P52" s="54">
        <v>35</v>
      </c>
    </row>
    <row r="53" spans="2:16">
      <c r="B53" s="54" t="s">
        <v>52</v>
      </c>
      <c r="C53" s="54" t="s">
        <v>820</v>
      </c>
      <c r="D53" s="54" t="s">
        <v>252</v>
      </c>
      <c r="E53" s="60" t="s">
        <v>253</v>
      </c>
      <c r="F53" s="85" t="s">
        <v>342</v>
      </c>
      <c r="G53" s="85" t="s">
        <v>343</v>
      </c>
      <c r="H53" s="86" t="s">
        <v>344</v>
      </c>
      <c r="I53" s="87" t="str">
        <f t="shared" si="0"/>
        <v>Golay0472_S0348</v>
      </c>
      <c r="J53" s="87" t="str">
        <f t="shared" si="1"/>
        <v>gtcGGACGTTAACTAtgGTGYCAGCMGCCGCGGTA</v>
      </c>
      <c r="K53" s="54" t="s">
        <v>346</v>
      </c>
      <c r="L53" s="60" t="s">
        <v>348</v>
      </c>
      <c r="M53" s="54" t="s">
        <v>345</v>
      </c>
      <c r="N53" s="85">
        <v>5</v>
      </c>
      <c r="O53" s="54" t="s">
        <v>564</v>
      </c>
      <c r="P53" s="54">
        <v>35</v>
      </c>
    </row>
    <row r="54" spans="2:16">
      <c r="B54" s="54" t="s">
        <v>51</v>
      </c>
      <c r="C54" s="54" t="s">
        <v>821</v>
      </c>
      <c r="D54" s="54" t="s">
        <v>254</v>
      </c>
      <c r="E54" s="60" t="s">
        <v>255</v>
      </c>
      <c r="F54" s="85" t="s">
        <v>342</v>
      </c>
      <c r="G54" s="85" t="s">
        <v>343</v>
      </c>
      <c r="H54" s="86" t="s">
        <v>344</v>
      </c>
      <c r="I54" s="87" t="str">
        <f t="shared" si="0"/>
        <v>Golay0473_S0349</v>
      </c>
      <c r="J54" s="87" t="str">
        <f t="shared" si="1"/>
        <v>gtcTAGCAGTTGCGTtgGTGYCAGCMGCCGCGGTA</v>
      </c>
      <c r="K54" s="54" t="s">
        <v>346</v>
      </c>
      <c r="L54" s="60" t="s">
        <v>348</v>
      </c>
      <c r="M54" s="54" t="s">
        <v>345</v>
      </c>
      <c r="N54" s="85">
        <v>5</v>
      </c>
      <c r="O54" s="54" t="s">
        <v>564</v>
      </c>
      <c r="P54" s="54">
        <v>35</v>
      </c>
    </row>
    <row r="55" spans="2:16">
      <c r="B55" s="54" t="s">
        <v>50</v>
      </c>
      <c r="C55" s="54" t="s">
        <v>822</v>
      </c>
      <c r="D55" s="54" t="s">
        <v>256</v>
      </c>
      <c r="E55" s="60" t="s">
        <v>257</v>
      </c>
      <c r="F55" s="85" t="s">
        <v>342</v>
      </c>
      <c r="G55" s="85" t="s">
        <v>343</v>
      </c>
      <c r="H55" s="86" t="s">
        <v>344</v>
      </c>
      <c r="I55" s="87" t="str">
        <f t="shared" si="0"/>
        <v>Golay0474_S0124</v>
      </c>
      <c r="J55" s="87" t="str">
        <f t="shared" si="1"/>
        <v>gtcCACGCTATTGGAtgGTGYCAGCMGCCGCGGTA</v>
      </c>
      <c r="K55" s="54" t="s">
        <v>346</v>
      </c>
      <c r="L55" s="60" t="s">
        <v>348</v>
      </c>
      <c r="M55" s="54" t="s">
        <v>345</v>
      </c>
      <c r="N55" s="85">
        <v>5</v>
      </c>
      <c r="O55" s="54" t="s">
        <v>564</v>
      </c>
      <c r="P55" s="54">
        <v>35</v>
      </c>
    </row>
    <row r="56" spans="2:16">
      <c r="B56" s="54" t="s">
        <v>49</v>
      </c>
      <c r="C56" s="54" t="s">
        <v>823</v>
      </c>
      <c r="D56" s="54" t="s">
        <v>258</v>
      </c>
      <c r="E56" s="60" t="s">
        <v>259</v>
      </c>
      <c r="F56" s="85" t="s">
        <v>342</v>
      </c>
      <c r="G56" s="85" t="s">
        <v>343</v>
      </c>
      <c r="H56" s="86" t="s">
        <v>344</v>
      </c>
      <c r="I56" s="87" t="str">
        <f t="shared" si="0"/>
        <v>Golay0475_S0263</v>
      </c>
      <c r="J56" s="87" t="str">
        <f t="shared" si="1"/>
        <v>gtcAACTTCACTTCCtgGTGYCAGCMGCCGCGGTA</v>
      </c>
      <c r="K56" s="54" t="s">
        <v>346</v>
      </c>
      <c r="L56" s="60" t="s">
        <v>348</v>
      </c>
      <c r="M56" s="54" t="s">
        <v>345</v>
      </c>
      <c r="N56" s="85">
        <v>5</v>
      </c>
      <c r="O56" s="54" t="s">
        <v>564</v>
      </c>
      <c r="P56" s="54">
        <v>35</v>
      </c>
    </row>
    <row r="57" spans="2:16">
      <c r="B57" s="54" t="s">
        <v>48</v>
      </c>
      <c r="C57" s="54" t="s">
        <v>824</v>
      </c>
      <c r="D57" s="54" t="s">
        <v>260</v>
      </c>
      <c r="E57" s="60" t="s">
        <v>261</v>
      </c>
      <c r="F57" s="85" t="s">
        <v>342</v>
      </c>
      <c r="G57" s="85" t="s">
        <v>343</v>
      </c>
      <c r="H57" s="86" t="s">
        <v>344</v>
      </c>
      <c r="I57" s="87" t="str">
        <f t="shared" si="0"/>
        <v>Golay0476_S0292</v>
      </c>
      <c r="J57" s="87" t="str">
        <f t="shared" si="1"/>
        <v>gtcCCAGTGGATATAtgGTGYCAGCMGCCGCGGTA</v>
      </c>
      <c r="K57" s="54" t="s">
        <v>346</v>
      </c>
      <c r="L57" s="60" t="s">
        <v>348</v>
      </c>
      <c r="M57" s="54" t="s">
        <v>345</v>
      </c>
      <c r="N57" s="85">
        <v>5</v>
      </c>
      <c r="O57" s="54" t="s">
        <v>564</v>
      </c>
      <c r="P57" s="54">
        <v>35</v>
      </c>
    </row>
    <row r="58" spans="2:16">
      <c r="B58" s="54" t="s">
        <v>47</v>
      </c>
      <c r="C58" s="54" t="s">
        <v>825</v>
      </c>
      <c r="D58" s="54" t="s">
        <v>262</v>
      </c>
      <c r="E58" s="60" t="s">
        <v>263</v>
      </c>
      <c r="F58" s="85" t="s">
        <v>342</v>
      </c>
      <c r="G58" s="85" t="s">
        <v>343</v>
      </c>
      <c r="H58" s="86" t="s">
        <v>344</v>
      </c>
      <c r="I58" s="87" t="str">
        <f t="shared" si="0"/>
        <v>Golay0477_S0351</v>
      </c>
      <c r="J58" s="87" t="str">
        <f t="shared" si="1"/>
        <v>gtcTGTGTGTAACGCtgGTGYCAGCMGCCGCGGTA</v>
      </c>
      <c r="K58" s="54" t="s">
        <v>346</v>
      </c>
      <c r="L58" s="60" t="s">
        <v>348</v>
      </c>
      <c r="M58" s="54" t="s">
        <v>345</v>
      </c>
      <c r="N58" s="85">
        <v>5</v>
      </c>
      <c r="O58" s="54" t="s">
        <v>564</v>
      </c>
      <c r="P58" s="54">
        <v>35</v>
      </c>
    </row>
    <row r="59" spans="2:16">
      <c r="B59" s="54" t="s">
        <v>46</v>
      </c>
      <c r="C59" s="54" t="s">
        <v>826</v>
      </c>
      <c r="D59" s="54" t="s">
        <v>264</v>
      </c>
      <c r="E59" s="60" t="s">
        <v>265</v>
      </c>
      <c r="F59" s="85" t="s">
        <v>342</v>
      </c>
      <c r="G59" s="85" t="s">
        <v>343</v>
      </c>
      <c r="H59" s="86" t="s">
        <v>344</v>
      </c>
      <c r="I59" s="87" t="str">
        <f t="shared" si="0"/>
        <v>Golay0478_S0110</v>
      </c>
      <c r="J59" s="87" t="str">
        <f t="shared" si="1"/>
        <v>gtcCCAATCGTGCAAtgGTGYCAGCMGCCGCGGTA</v>
      </c>
      <c r="K59" s="54" t="s">
        <v>346</v>
      </c>
      <c r="L59" s="60" t="s">
        <v>348</v>
      </c>
      <c r="M59" s="54" t="s">
        <v>345</v>
      </c>
      <c r="N59" s="85">
        <v>5</v>
      </c>
      <c r="O59" s="54" t="s">
        <v>564</v>
      </c>
      <c r="P59" s="54">
        <v>35</v>
      </c>
    </row>
    <row r="60" spans="2:16">
      <c r="B60" s="54" t="s">
        <v>45</v>
      </c>
      <c r="C60" s="54" t="s">
        <v>827</v>
      </c>
      <c r="D60" s="54" t="s">
        <v>266</v>
      </c>
      <c r="E60" s="60" t="s">
        <v>267</v>
      </c>
      <c r="F60" s="85" t="s">
        <v>342</v>
      </c>
      <c r="G60" s="85" t="s">
        <v>343</v>
      </c>
      <c r="H60" s="86" t="s">
        <v>344</v>
      </c>
      <c r="I60" s="87" t="str">
        <f t="shared" si="0"/>
        <v>Golay0479_S0335</v>
      </c>
      <c r="J60" s="87" t="str">
        <f t="shared" si="1"/>
        <v>gtcAGGCTAGCAGAGtgGTGYCAGCMGCCGCGGTA</v>
      </c>
      <c r="K60" s="54" t="s">
        <v>346</v>
      </c>
      <c r="L60" s="60" t="s">
        <v>348</v>
      </c>
      <c r="M60" s="54" t="s">
        <v>345</v>
      </c>
      <c r="N60" s="85">
        <v>5</v>
      </c>
      <c r="O60" s="54" t="s">
        <v>564</v>
      </c>
      <c r="P60" s="54">
        <v>35</v>
      </c>
    </row>
    <row r="61" spans="2:16">
      <c r="B61" s="54" t="s">
        <v>44</v>
      </c>
      <c r="C61" s="54" t="s">
        <v>828</v>
      </c>
      <c r="D61" s="54" t="s">
        <v>268</v>
      </c>
      <c r="E61" s="60" t="s">
        <v>269</v>
      </c>
      <c r="F61" s="85" t="s">
        <v>342</v>
      </c>
      <c r="G61" s="85" t="s">
        <v>343</v>
      </c>
      <c r="H61" s="86" t="s">
        <v>344</v>
      </c>
      <c r="I61" s="87" t="str">
        <f t="shared" si="0"/>
        <v>Golay0480_S0182</v>
      </c>
      <c r="J61" s="87" t="str">
        <f t="shared" si="1"/>
        <v>gtcGTCACTCCGAACtgGTGYCAGCMGCCGCGGTA</v>
      </c>
      <c r="K61" s="54" t="s">
        <v>346</v>
      </c>
      <c r="L61" s="60" t="s">
        <v>348</v>
      </c>
      <c r="M61" s="54" t="s">
        <v>345</v>
      </c>
      <c r="N61" s="85">
        <v>5</v>
      </c>
      <c r="O61" s="54" t="s">
        <v>564</v>
      </c>
      <c r="P61" s="54">
        <v>35</v>
      </c>
    </row>
    <row r="62" spans="2:16">
      <c r="B62" s="54" t="s">
        <v>43</v>
      </c>
      <c r="C62" s="54" t="s">
        <v>829</v>
      </c>
      <c r="D62" s="54" t="s">
        <v>270</v>
      </c>
      <c r="E62" s="60" t="s">
        <v>271</v>
      </c>
      <c r="F62" s="85" t="s">
        <v>342</v>
      </c>
      <c r="G62" s="85" t="s">
        <v>343</v>
      </c>
      <c r="H62" s="86" t="s">
        <v>344</v>
      </c>
      <c r="I62" s="87" t="str">
        <f t="shared" si="0"/>
        <v>Golay0481_S0164</v>
      </c>
      <c r="J62" s="87" t="str">
        <f t="shared" si="1"/>
        <v>gtcCACCGAAATCTGtgGTGYCAGCMGCCGCGGTA</v>
      </c>
      <c r="K62" s="54" t="s">
        <v>346</v>
      </c>
      <c r="L62" s="60" t="s">
        <v>348</v>
      </c>
      <c r="M62" s="54" t="s">
        <v>345</v>
      </c>
      <c r="N62" s="85">
        <v>5</v>
      </c>
      <c r="O62" s="54" t="s">
        <v>564</v>
      </c>
      <c r="P62" s="54">
        <v>35</v>
      </c>
    </row>
    <row r="63" spans="2:16">
      <c r="B63" s="54" t="s">
        <v>42</v>
      </c>
      <c r="C63" s="54" t="s">
        <v>830</v>
      </c>
      <c r="D63" s="54" t="s">
        <v>272</v>
      </c>
      <c r="E63" s="60" t="s">
        <v>273</v>
      </c>
      <c r="F63" s="85" t="s">
        <v>342</v>
      </c>
      <c r="G63" s="85" t="s">
        <v>343</v>
      </c>
      <c r="H63" s="86" t="s">
        <v>344</v>
      </c>
      <c r="I63" s="87" t="str">
        <f t="shared" si="0"/>
        <v>Golay0482_S0078</v>
      </c>
      <c r="J63" s="87" t="str">
        <f t="shared" si="1"/>
        <v>gtcTGACGTAGAACTtgGTGYCAGCMGCCGCGGTA</v>
      </c>
      <c r="K63" s="54" t="s">
        <v>346</v>
      </c>
      <c r="L63" s="60" t="s">
        <v>348</v>
      </c>
      <c r="M63" s="54" t="s">
        <v>345</v>
      </c>
      <c r="N63" s="85">
        <v>5</v>
      </c>
      <c r="O63" s="54" t="s">
        <v>564</v>
      </c>
      <c r="P63" s="54">
        <v>35</v>
      </c>
    </row>
    <row r="64" spans="2:16">
      <c r="B64" s="54" t="s">
        <v>41</v>
      </c>
      <c r="C64" s="54" t="s">
        <v>831</v>
      </c>
      <c r="D64" s="54" t="s">
        <v>274</v>
      </c>
      <c r="E64" s="60" t="s">
        <v>275</v>
      </c>
      <c r="F64" s="85" t="s">
        <v>342</v>
      </c>
      <c r="G64" s="85" t="s">
        <v>343</v>
      </c>
      <c r="H64" s="86" t="s">
        <v>344</v>
      </c>
      <c r="I64" s="87" t="str">
        <f t="shared" si="0"/>
        <v>Golay0483_S0320</v>
      </c>
      <c r="J64" s="87" t="str">
        <f t="shared" si="1"/>
        <v>gtcCTATGCCGGCTAtgGTGYCAGCMGCCGCGGTA</v>
      </c>
      <c r="K64" s="54" t="s">
        <v>346</v>
      </c>
      <c r="L64" s="60" t="s">
        <v>348</v>
      </c>
      <c r="M64" s="54" t="s">
        <v>345</v>
      </c>
      <c r="N64" s="85">
        <v>5</v>
      </c>
      <c r="O64" s="54" t="s">
        <v>564</v>
      </c>
      <c r="P64" s="54">
        <v>35</v>
      </c>
    </row>
    <row r="65" spans="2:16">
      <c r="B65" s="54" t="s">
        <v>40</v>
      </c>
      <c r="C65" s="54" t="s">
        <v>832</v>
      </c>
      <c r="D65" s="54" t="s">
        <v>276</v>
      </c>
      <c r="E65" s="60" t="s">
        <v>277</v>
      </c>
      <c r="F65" s="85" t="s">
        <v>342</v>
      </c>
      <c r="G65" s="85" t="s">
        <v>343</v>
      </c>
      <c r="H65" s="86" t="s">
        <v>344</v>
      </c>
      <c r="I65" s="87" t="str">
        <f t="shared" si="0"/>
        <v>Golay0484_S0053</v>
      </c>
      <c r="J65" s="87" t="str">
        <f t="shared" si="1"/>
        <v>gtcGTGGTATGGGAGtgGTGYCAGCMGCCGCGGTA</v>
      </c>
      <c r="K65" s="54" t="s">
        <v>346</v>
      </c>
      <c r="L65" s="60" t="s">
        <v>348</v>
      </c>
      <c r="M65" s="54" t="s">
        <v>345</v>
      </c>
      <c r="N65" s="85">
        <v>5</v>
      </c>
      <c r="O65" s="54" t="s">
        <v>564</v>
      </c>
      <c r="P65" s="54">
        <v>35</v>
      </c>
    </row>
    <row r="66" spans="2:16">
      <c r="B66" s="54" t="s">
        <v>39</v>
      </c>
      <c r="C66" s="54" t="s">
        <v>833</v>
      </c>
      <c r="D66" s="54" t="s">
        <v>278</v>
      </c>
      <c r="E66" s="60" t="s">
        <v>279</v>
      </c>
      <c r="F66" s="85" t="s">
        <v>342</v>
      </c>
      <c r="G66" s="85" t="s">
        <v>343</v>
      </c>
      <c r="H66" s="86" t="s">
        <v>344</v>
      </c>
      <c r="I66" s="87" t="str">
        <f t="shared" si="0"/>
        <v>Golay0485_S0341</v>
      </c>
      <c r="J66" s="87" t="str">
        <f t="shared" si="1"/>
        <v>gtcTGTACCAACCGAtgGTGYCAGCMGCCGCGGTA</v>
      </c>
      <c r="K66" s="54" t="s">
        <v>346</v>
      </c>
      <c r="L66" s="60" t="s">
        <v>348</v>
      </c>
      <c r="M66" s="54" t="s">
        <v>345</v>
      </c>
      <c r="N66" s="85">
        <v>5</v>
      </c>
      <c r="O66" s="54" t="s">
        <v>564</v>
      </c>
      <c r="P66" s="54">
        <v>35</v>
      </c>
    </row>
    <row r="67" spans="2:16">
      <c r="B67" s="54" t="s">
        <v>38</v>
      </c>
      <c r="C67" s="54" t="s">
        <v>834</v>
      </c>
      <c r="D67" s="54" t="s">
        <v>280</v>
      </c>
      <c r="E67" s="60" t="s">
        <v>281</v>
      </c>
      <c r="F67" s="85" t="s">
        <v>342</v>
      </c>
      <c r="G67" s="85" t="s">
        <v>343</v>
      </c>
      <c r="H67" s="86" t="s">
        <v>344</v>
      </c>
      <c r="I67" s="87" t="str">
        <f t="shared" ref="I67:I97" si="2">(D67&amp;"_"&amp;C67)</f>
        <v>Golay0486_S0316</v>
      </c>
      <c r="J67" s="87" t="str">
        <f t="shared" ref="J67:J97" si="3">CONCATENATE(F67,E67,G67,H67)</f>
        <v>gtcAGGGTACAGGGTtgGTGYCAGCMGCCGCGGTA</v>
      </c>
      <c r="K67" s="54" t="s">
        <v>346</v>
      </c>
      <c r="L67" s="60" t="s">
        <v>348</v>
      </c>
      <c r="M67" s="54" t="s">
        <v>345</v>
      </c>
      <c r="N67" s="85">
        <v>5</v>
      </c>
      <c r="O67" s="54" t="s">
        <v>564</v>
      </c>
      <c r="P67" s="54">
        <v>35</v>
      </c>
    </row>
    <row r="68" spans="2:16">
      <c r="B68" s="54" t="s">
        <v>37</v>
      </c>
      <c r="C68" s="54" t="s">
        <v>835</v>
      </c>
      <c r="D68" s="54" t="s">
        <v>282</v>
      </c>
      <c r="E68" s="60" t="s">
        <v>283</v>
      </c>
      <c r="F68" s="85" t="s">
        <v>342</v>
      </c>
      <c r="G68" s="85" t="s">
        <v>343</v>
      </c>
      <c r="H68" s="86" t="s">
        <v>344</v>
      </c>
      <c r="I68" s="87" t="str">
        <f t="shared" si="2"/>
        <v>Golay0487_S0203</v>
      </c>
      <c r="J68" s="87" t="str">
        <f t="shared" si="3"/>
        <v>gtcAGAGTGCTAATCtgGTGYCAGCMGCCGCGGTA</v>
      </c>
      <c r="K68" s="54" t="s">
        <v>346</v>
      </c>
      <c r="L68" s="60" t="s">
        <v>348</v>
      </c>
      <c r="M68" s="54" t="s">
        <v>345</v>
      </c>
      <c r="N68" s="85">
        <v>5</v>
      </c>
      <c r="O68" s="54" t="s">
        <v>564</v>
      </c>
      <c r="P68" s="54">
        <v>35</v>
      </c>
    </row>
    <row r="69" spans="2:16">
      <c r="B69" s="54" t="s">
        <v>36</v>
      </c>
      <c r="C69" s="84" t="s">
        <v>641</v>
      </c>
      <c r="D69" s="54" t="s">
        <v>284</v>
      </c>
      <c r="E69" s="60" t="s">
        <v>285</v>
      </c>
      <c r="F69" s="85" t="s">
        <v>342</v>
      </c>
      <c r="G69" s="85" t="s">
        <v>343</v>
      </c>
      <c r="H69" s="86" t="s">
        <v>344</v>
      </c>
      <c r="I69" s="87" t="str">
        <f t="shared" si="2"/>
        <v>Golay0488_NC01</v>
      </c>
      <c r="J69" s="87" t="str">
        <f t="shared" si="3"/>
        <v>gtcTTGGCGGGTTATtgGTGYCAGCMGCCGCGGTA</v>
      </c>
      <c r="K69" s="54" t="s">
        <v>346</v>
      </c>
      <c r="L69" s="60" t="s">
        <v>348</v>
      </c>
      <c r="M69" s="54" t="s">
        <v>345</v>
      </c>
      <c r="N69" s="85">
        <v>5</v>
      </c>
      <c r="O69" s="54" t="s">
        <v>565</v>
      </c>
      <c r="P69" s="54">
        <v>35</v>
      </c>
    </row>
    <row r="70" spans="2:16">
      <c r="B70" s="54" t="s">
        <v>35</v>
      </c>
      <c r="C70" s="54" t="s">
        <v>836</v>
      </c>
      <c r="D70" s="54" t="s">
        <v>286</v>
      </c>
      <c r="E70" s="60" t="s">
        <v>287</v>
      </c>
      <c r="F70" s="85" t="s">
        <v>342</v>
      </c>
      <c r="G70" s="85" t="s">
        <v>343</v>
      </c>
      <c r="H70" s="86" t="s">
        <v>344</v>
      </c>
      <c r="I70" s="87" t="str">
        <f t="shared" si="2"/>
        <v>Golay0489_S0229</v>
      </c>
      <c r="J70" s="87" t="str">
        <f t="shared" si="3"/>
        <v>gtcCACGATGGTCATtgGTGYCAGCMGCCGCGGTA</v>
      </c>
      <c r="K70" s="54" t="s">
        <v>346</v>
      </c>
      <c r="L70" s="60" t="s">
        <v>348</v>
      </c>
      <c r="M70" s="54" t="s">
        <v>345</v>
      </c>
      <c r="N70" s="85">
        <v>5</v>
      </c>
      <c r="O70" s="54" t="s">
        <v>564</v>
      </c>
      <c r="P70" s="54">
        <v>35</v>
      </c>
    </row>
    <row r="71" spans="2:16">
      <c r="B71" s="54" t="s">
        <v>34</v>
      </c>
      <c r="C71" s="54" t="s">
        <v>837</v>
      </c>
      <c r="D71" s="54" t="s">
        <v>288</v>
      </c>
      <c r="E71" s="60" t="s">
        <v>289</v>
      </c>
      <c r="F71" s="85" t="s">
        <v>342</v>
      </c>
      <c r="G71" s="85" t="s">
        <v>343</v>
      </c>
      <c r="H71" s="86" t="s">
        <v>344</v>
      </c>
      <c r="I71" s="87" t="str">
        <f t="shared" si="2"/>
        <v>Golay0490_S0003</v>
      </c>
      <c r="J71" s="87" t="str">
        <f t="shared" si="3"/>
        <v>gtcGTCACCAATCCGtgGTGYCAGCMGCCGCGGTA</v>
      </c>
      <c r="K71" s="54" t="s">
        <v>346</v>
      </c>
      <c r="L71" s="60" t="s">
        <v>348</v>
      </c>
      <c r="M71" s="54" t="s">
        <v>345</v>
      </c>
      <c r="N71" s="85">
        <v>5</v>
      </c>
      <c r="O71" s="54" t="s">
        <v>564</v>
      </c>
      <c r="P71" s="54">
        <v>35</v>
      </c>
    </row>
    <row r="72" spans="2:16">
      <c r="B72" s="54" t="s">
        <v>33</v>
      </c>
      <c r="C72" s="54" t="s">
        <v>838</v>
      </c>
      <c r="D72" s="54" t="s">
        <v>290</v>
      </c>
      <c r="E72" s="60" t="s">
        <v>291</v>
      </c>
      <c r="F72" s="85" t="s">
        <v>342</v>
      </c>
      <c r="G72" s="85" t="s">
        <v>343</v>
      </c>
      <c r="H72" s="86" t="s">
        <v>344</v>
      </c>
      <c r="I72" s="87" t="str">
        <f t="shared" si="2"/>
        <v>Golay0491_S0151</v>
      </c>
      <c r="J72" s="87" t="str">
        <f t="shared" si="3"/>
        <v>gtcCACTAACAAACGtgGTGYCAGCMGCCGCGGTA</v>
      </c>
      <c r="K72" s="54" t="s">
        <v>346</v>
      </c>
      <c r="L72" s="60" t="s">
        <v>348</v>
      </c>
      <c r="M72" s="54" t="s">
        <v>345</v>
      </c>
      <c r="N72" s="85">
        <v>5</v>
      </c>
      <c r="O72" s="54" t="s">
        <v>564</v>
      </c>
      <c r="P72" s="54">
        <v>35</v>
      </c>
    </row>
    <row r="73" spans="2:16">
      <c r="B73" s="54" t="s">
        <v>32</v>
      </c>
      <c r="C73" s="54" t="s">
        <v>839</v>
      </c>
      <c r="D73" s="54" t="s">
        <v>292</v>
      </c>
      <c r="E73" s="60" t="s">
        <v>293</v>
      </c>
      <c r="F73" s="85" t="s">
        <v>342</v>
      </c>
      <c r="G73" s="85" t="s">
        <v>343</v>
      </c>
      <c r="H73" s="86" t="s">
        <v>344</v>
      </c>
      <c r="I73" s="87" t="str">
        <f t="shared" si="2"/>
        <v>Golay0492_S0350</v>
      </c>
      <c r="J73" s="87" t="str">
        <f t="shared" si="3"/>
        <v>gtcTTCCAGGCAGATtgGTGYCAGCMGCCGCGGTA</v>
      </c>
      <c r="K73" s="54" t="s">
        <v>346</v>
      </c>
      <c r="L73" s="60" t="s">
        <v>348</v>
      </c>
      <c r="M73" s="54" t="s">
        <v>345</v>
      </c>
      <c r="N73" s="85">
        <v>5</v>
      </c>
      <c r="O73" s="54" t="s">
        <v>564</v>
      </c>
      <c r="P73" s="54">
        <v>35</v>
      </c>
    </row>
    <row r="74" spans="2:16">
      <c r="B74" s="54" t="s">
        <v>31</v>
      </c>
      <c r="C74" s="84" t="s">
        <v>840</v>
      </c>
      <c r="D74" s="54" t="s">
        <v>294</v>
      </c>
      <c r="E74" s="60" t="s">
        <v>295</v>
      </c>
      <c r="F74" s="85" t="s">
        <v>342</v>
      </c>
      <c r="G74" s="85" t="s">
        <v>343</v>
      </c>
      <c r="H74" s="86" t="s">
        <v>344</v>
      </c>
      <c r="I74" s="87" t="str">
        <f t="shared" si="2"/>
        <v>Golay0493_SNEG02</v>
      </c>
      <c r="J74" s="87" t="str">
        <f t="shared" si="3"/>
        <v>gtcTATGGTACCCAGtgGTGYCAGCMGCCGCGGTA</v>
      </c>
      <c r="K74" s="54" t="s">
        <v>346</v>
      </c>
      <c r="L74" s="60" t="s">
        <v>348</v>
      </c>
      <c r="M74" s="54" t="s">
        <v>345</v>
      </c>
      <c r="N74" s="85">
        <v>5</v>
      </c>
      <c r="O74" s="54" t="s">
        <v>565</v>
      </c>
      <c r="P74" s="54">
        <v>35</v>
      </c>
    </row>
    <row r="75" spans="2:16">
      <c r="B75" s="54" t="s">
        <v>30</v>
      </c>
      <c r="C75" s="54" t="s">
        <v>841</v>
      </c>
      <c r="D75" s="54" t="s">
        <v>296</v>
      </c>
      <c r="E75" s="60" t="s">
        <v>297</v>
      </c>
      <c r="F75" s="85" t="s">
        <v>342</v>
      </c>
      <c r="G75" s="85" t="s">
        <v>343</v>
      </c>
      <c r="H75" s="86" t="s">
        <v>344</v>
      </c>
      <c r="I75" s="87" t="str">
        <f t="shared" si="2"/>
        <v>Golay0494_S0069</v>
      </c>
      <c r="J75" s="87" t="str">
        <f t="shared" si="3"/>
        <v>gtcCACGACTTGACAtgGTGYCAGCMGCCGCGGTA</v>
      </c>
      <c r="K75" s="54" t="s">
        <v>346</v>
      </c>
      <c r="L75" s="60" t="s">
        <v>348</v>
      </c>
      <c r="M75" s="54" t="s">
        <v>345</v>
      </c>
      <c r="N75" s="85">
        <v>5</v>
      </c>
      <c r="O75" s="54" t="s">
        <v>564</v>
      </c>
      <c r="P75" s="54">
        <v>35</v>
      </c>
    </row>
    <row r="76" spans="2:16">
      <c r="B76" s="54" t="s">
        <v>29</v>
      </c>
      <c r="C76" s="54" t="s">
        <v>842</v>
      </c>
      <c r="D76" s="54" t="s">
        <v>298</v>
      </c>
      <c r="E76" s="60" t="s">
        <v>299</v>
      </c>
      <c r="F76" s="85" t="s">
        <v>342</v>
      </c>
      <c r="G76" s="85" t="s">
        <v>343</v>
      </c>
      <c r="H76" s="86" t="s">
        <v>344</v>
      </c>
      <c r="I76" s="87" t="str">
        <f t="shared" si="2"/>
        <v>Golay0495_S0100</v>
      </c>
      <c r="J76" s="87" t="str">
        <f t="shared" si="3"/>
        <v>gtcCTTGGAGGCTTAtgGTGYCAGCMGCCGCGGTA</v>
      </c>
      <c r="K76" s="54" t="s">
        <v>346</v>
      </c>
      <c r="L76" s="60" t="s">
        <v>348</v>
      </c>
      <c r="M76" s="54" t="s">
        <v>345</v>
      </c>
      <c r="N76" s="85">
        <v>5</v>
      </c>
      <c r="O76" s="54" t="s">
        <v>564</v>
      </c>
      <c r="P76" s="54">
        <v>35</v>
      </c>
    </row>
    <row r="77" spans="2:16">
      <c r="B77" s="54" t="s">
        <v>28</v>
      </c>
      <c r="C77" s="54" t="s">
        <v>843</v>
      </c>
      <c r="D77" s="54" t="s">
        <v>300</v>
      </c>
      <c r="E77" s="60" t="s">
        <v>301</v>
      </c>
      <c r="F77" s="85" t="s">
        <v>342</v>
      </c>
      <c r="G77" s="85" t="s">
        <v>343</v>
      </c>
      <c r="H77" s="86" t="s">
        <v>344</v>
      </c>
      <c r="I77" s="87" t="str">
        <f t="shared" si="2"/>
        <v>Golay0496_S0121</v>
      </c>
      <c r="J77" s="87" t="str">
        <f t="shared" si="3"/>
        <v>gtcACGTGGTTCCACtgGTGYCAGCMGCCGCGGTA</v>
      </c>
      <c r="K77" s="54" t="s">
        <v>346</v>
      </c>
      <c r="L77" s="60" t="s">
        <v>348</v>
      </c>
      <c r="M77" s="54" t="s">
        <v>345</v>
      </c>
      <c r="N77" s="85">
        <v>5</v>
      </c>
      <c r="O77" s="54" t="s">
        <v>564</v>
      </c>
      <c r="P77" s="54">
        <v>35</v>
      </c>
    </row>
    <row r="78" spans="2:16">
      <c r="B78" s="54" t="s">
        <v>27</v>
      </c>
      <c r="C78" s="54" t="s">
        <v>844</v>
      </c>
      <c r="D78" s="54" t="s">
        <v>302</v>
      </c>
      <c r="E78" s="60" t="s">
        <v>303</v>
      </c>
      <c r="F78" s="85" t="s">
        <v>342</v>
      </c>
      <c r="G78" s="85" t="s">
        <v>343</v>
      </c>
      <c r="H78" s="86" t="s">
        <v>344</v>
      </c>
      <c r="I78" s="87" t="str">
        <f t="shared" si="2"/>
        <v>Golay0497_S0235</v>
      </c>
      <c r="J78" s="87" t="str">
        <f t="shared" si="3"/>
        <v>gtcGACGCTTTGCTGtgGTGYCAGCMGCCGCGGTA</v>
      </c>
      <c r="K78" s="54" t="s">
        <v>346</v>
      </c>
      <c r="L78" s="60" t="s">
        <v>348</v>
      </c>
      <c r="M78" s="54" t="s">
        <v>345</v>
      </c>
      <c r="N78" s="85">
        <v>5</v>
      </c>
      <c r="O78" s="54" t="s">
        <v>564</v>
      </c>
      <c r="P78" s="54">
        <v>35</v>
      </c>
    </row>
    <row r="79" spans="2:16">
      <c r="B79" s="54" t="s">
        <v>26</v>
      </c>
      <c r="C79" s="54" t="s">
        <v>845</v>
      </c>
      <c r="D79" s="54" t="s">
        <v>304</v>
      </c>
      <c r="E79" s="60" t="s">
        <v>305</v>
      </c>
      <c r="F79" s="85" t="s">
        <v>342</v>
      </c>
      <c r="G79" s="85" t="s">
        <v>343</v>
      </c>
      <c r="H79" s="86" t="s">
        <v>344</v>
      </c>
      <c r="I79" s="87" t="str">
        <f t="shared" si="2"/>
        <v>Golay0498_S0273</v>
      </c>
      <c r="J79" s="87" t="str">
        <f t="shared" si="3"/>
        <v>gtcACAGGGTTTGTAtgGTGYCAGCMGCCGCGGTA</v>
      </c>
      <c r="K79" s="54" t="s">
        <v>346</v>
      </c>
      <c r="L79" s="60" t="s">
        <v>348</v>
      </c>
      <c r="M79" s="54" t="s">
        <v>345</v>
      </c>
      <c r="N79" s="85">
        <v>5</v>
      </c>
      <c r="O79" s="54" t="s">
        <v>564</v>
      </c>
      <c r="P79" s="54">
        <v>35</v>
      </c>
    </row>
    <row r="80" spans="2:16">
      <c r="B80" s="54" t="s">
        <v>24</v>
      </c>
      <c r="C80" s="54" t="s">
        <v>846</v>
      </c>
      <c r="D80" s="54" t="s">
        <v>306</v>
      </c>
      <c r="E80" s="60" t="s">
        <v>307</v>
      </c>
      <c r="F80" s="85" t="s">
        <v>342</v>
      </c>
      <c r="G80" s="85" t="s">
        <v>343</v>
      </c>
      <c r="H80" s="86" t="s">
        <v>344</v>
      </c>
      <c r="I80" s="87" t="str">
        <f t="shared" si="2"/>
        <v>Golay0499_S0286</v>
      </c>
      <c r="J80" s="87" t="str">
        <f t="shared" si="3"/>
        <v>gtcGCCTATGAGATCtgGTGYCAGCMGCCGCGGTA</v>
      </c>
      <c r="K80" s="54" t="s">
        <v>346</v>
      </c>
      <c r="L80" s="60" t="s">
        <v>348</v>
      </c>
      <c r="M80" s="54" t="s">
        <v>345</v>
      </c>
      <c r="N80" s="85">
        <v>5</v>
      </c>
      <c r="O80" s="54" t="s">
        <v>564</v>
      </c>
      <c r="P80" s="54">
        <v>35</v>
      </c>
    </row>
    <row r="81" spans="2:16">
      <c r="B81" s="54" t="s">
        <v>23</v>
      </c>
      <c r="C81" s="54" t="s">
        <v>847</v>
      </c>
      <c r="D81" s="54" t="s">
        <v>308</v>
      </c>
      <c r="E81" s="60" t="s">
        <v>309</v>
      </c>
      <c r="F81" s="85" t="s">
        <v>342</v>
      </c>
      <c r="G81" s="85" t="s">
        <v>343</v>
      </c>
      <c r="H81" s="86" t="s">
        <v>344</v>
      </c>
      <c r="I81" s="87" t="str">
        <f t="shared" si="2"/>
        <v>Golay0500_S0186</v>
      </c>
      <c r="J81" s="87" t="str">
        <f t="shared" si="3"/>
        <v>gtcCAAACCTATGGCtgGTGYCAGCMGCCGCGGTA</v>
      </c>
      <c r="K81" s="54" t="s">
        <v>346</v>
      </c>
      <c r="L81" s="60" t="s">
        <v>348</v>
      </c>
      <c r="M81" s="54" t="s">
        <v>345</v>
      </c>
      <c r="N81" s="85">
        <v>5</v>
      </c>
      <c r="O81" s="54" t="s">
        <v>564</v>
      </c>
      <c r="P81" s="54">
        <v>35</v>
      </c>
    </row>
    <row r="82" spans="2:16">
      <c r="B82" s="54" t="s">
        <v>22</v>
      </c>
      <c r="C82" s="54" t="s">
        <v>848</v>
      </c>
      <c r="D82" s="54" t="s">
        <v>310</v>
      </c>
      <c r="E82" s="60" t="s">
        <v>311</v>
      </c>
      <c r="F82" s="85" t="s">
        <v>342</v>
      </c>
      <c r="G82" s="85" t="s">
        <v>343</v>
      </c>
      <c r="H82" s="86" t="s">
        <v>344</v>
      </c>
      <c r="I82" s="87" t="str">
        <f t="shared" si="2"/>
        <v>Golay0501_S0131</v>
      </c>
      <c r="J82" s="87" t="str">
        <f t="shared" si="3"/>
        <v>gtcATCGCTTAAGGCtgGTGYCAGCMGCCGCGGTA</v>
      </c>
      <c r="K82" s="54" t="s">
        <v>346</v>
      </c>
      <c r="L82" s="60" t="s">
        <v>348</v>
      </c>
      <c r="M82" s="54" t="s">
        <v>345</v>
      </c>
      <c r="N82" s="85">
        <v>5</v>
      </c>
      <c r="O82" s="54" t="s">
        <v>564</v>
      </c>
      <c r="P82" s="54">
        <v>35</v>
      </c>
    </row>
    <row r="83" spans="2:16">
      <c r="B83" s="54" t="s">
        <v>21</v>
      </c>
      <c r="C83" s="54" t="s">
        <v>849</v>
      </c>
      <c r="D83" s="54" t="s">
        <v>312</v>
      </c>
      <c r="E83" s="60" t="s">
        <v>313</v>
      </c>
      <c r="F83" s="85" t="s">
        <v>342</v>
      </c>
      <c r="G83" s="85" t="s">
        <v>343</v>
      </c>
      <c r="H83" s="86" t="s">
        <v>344</v>
      </c>
      <c r="I83" s="87" t="str">
        <f t="shared" si="2"/>
        <v>Golay0502_S0257</v>
      </c>
      <c r="J83" s="87" t="str">
        <f t="shared" si="3"/>
        <v>gtcACCATCCAACGAtgGTGYCAGCMGCCGCGGTA</v>
      </c>
      <c r="K83" s="54" t="s">
        <v>346</v>
      </c>
      <c r="L83" s="60" t="s">
        <v>348</v>
      </c>
      <c r="M83" s="54" t="s">
        <v>345</v>
      </c>
      <c r="N83" s="85">
        <v>5</v>
      </c>
      <c r="O83" s="54" t="s">
        <v>564</v>
      </c>
      <c r="P83" s="54">
        <v>35</v>
      </c>
    </row>
    <row r="84" spans="2:16">
      <c r="B84" s="54" t="s">
        <v>20</v>
      </c>
      <c r="C84" s="54" t="s">
        <v>850</v>
      </c>
      <c r="D84" s="54" t="s">
        <v>314</v>
      </c>
      <c r="E84" s="60" t="s">
        <v>315</v>
      </c>
      <c r="F84" s="85" t="s">
        <v>342</v>
      </c>
      <c r="G84" s="85" t="s">
        <v>343</v>
      </c>
      <c r="H84" s="86" t="s">
        <v>344</v>
      </c>
      <c r="I84" s="87" t="str">
        <f t="shared" si="2"/>
        <v>Golay0503_S0197</v>
      </c>
      <c r="J84" s="87" t="str">
        <f t="shared" si="3"/>
        <v>gtcGCAATAGGAGGAtgGTGYCAGCMGCCGCGGTA</v>
      </c>
      <c r="K84" s="54" t="s">
        <v>346</v>
      </c>
      <c r="L84" s="60" t="s">
        <v>348</v>
      </c>
      <c r="M84" s="54" t="s">
        <v>345</v>
      </c>
      <c r="N84" s="85">
        <v>5</v>
      </c>
      <c r="O84" s="54" t="s">
        <v>564</v>
      </c>
      <c r="P84" s="54">
        <v>35</v>
      </c>
    </row>
    <row r="85" spans="2:16">
      <c r="B85" s="54" t="s">
        <v>19</v>
      </c>
      <c r="C85" s="54" t="s">
        <v>851</v>
      </c>
      <c r="D85" s="54" t="s">
        <v>316</v>
      </c>
      <c r="E85" s="60" t="s">
        <v>317</v>
      </c>
      <c r="F85" s="85" t="s">
        <v>342</v>
      </c>
      <c r="G85" s="85" t="s">
        <v>343</v>
      </c>
      <c r="H85" s="86" t="s">
        <v>344</v>
      </c>
      <c r="I85" s="87" t="str">
        <f t="shared" si="2"/>
        <v>Golay0504_S0049</v>
      </c>
      <c r="J85" s="87" t="str">
        <f t="shared" si="3"/>
        <v>gtcCCGAACGTCACTtgGTGYCAGCMGCCGCGGTA</v>
      </c>
      <c r="K85" s="54" t="s">
        <v>346</v>
      </c>
      <c r="L85" s="60" t="s">
        <v>348</v>
      </c>
      <c r="M85" s="54" t="s">
        <v>345</v>
      </c>
      <c r="N85" s="85">
        <v>5</v>
      </c>
      <c r="O85" s="54" t="s">
        <v>564</v>
      </c>
      <c r="P85" s="54">
        <v>35</v>
      </c>
    </row>
    <row r="86" spans="2:16">
      <c r="B86" s="54" t="s">
        <v>18</v>
      </c>
      <c r="C86" s="54" t="s">
        <v>852</v>
      </c>
      <c r="D86" s="54" t="s">
        <v>318</v>
      </c>
      <c r="E86" s="60" t="s">
        <v>319</v>
      </c>
      <c r="F86" s="85" t="s">
        <v>342</v>
      </c>
      <c r="G86" s="85" t="s">
        <v>343</v>
      </c>
      <c r="H86" s="86" t="s">
        <v>344</v>
      </c>
      <c r="I86" s="87" t="str">
        <f t="shared" si="2"/>
        <v>Golay0505_S0175</v>
      </c>
      <c r="J86" s="87" t="str">
        <f t="shared" si="3"/>
        <v>gtcACACCAACACCAtgGTGYCAGCMGCCGCGGTA</v>
      </c>
      <c r="K86" s="54" t="s">
        <v>346</v>
      </c>
      <c r="L86" s="60" t="s">
        <v>348</v>
      </c>
      <c r="M86" s="54" t="s">
        <v>345</v>
      </c>
      <c r="N86" s="85">
        <v>5</v>
      </c>
      <c r="O86" s="54" t="s">
        <v>564</v>
      </c>
      <c r="P86" s="54">
        <v>35</v>
      </c>
    </row>
    <row r="87" spans="2:16">
      <c r="B87" s="54" t="s">
        <v>17</v>
      </c>
      <c r="C87" s="54" t="s">
        <v>853</v>
      </c>
      <c r="D87" s="54" t="s">
        <v>320</v>
      </c>
      <c r="E87" s="60" t="s">
        <v>321</v>
      </c>
      <c r="F87" s="85" t="s">
        <v>342</v>
      </c>
      <c r="G87" s="85" t="s">
        <v>343</v>
      </c>
      <c r="H87" s="86" t="s">
        <v>344</v>
      </c>
      <c r="I87" s="87" t="str">
        <f t="shared" si="2"/>
        <v>Golay0506_S0141</v>
      </c>
      <c r="J87" s="87" t="str">
        <f t="shared" si="3"/>
        <v>gtcCCATCACATAGGtgGTGYCAGCMGCCGCGGTA</v>
      </c>
      <c r="K87" s="54" t="s">
        <v>346</v>
      </c>
      <c r="L87" s="60" t="s">
        <v>348</v>
      </c>
      <c r="M87" s="54" t="s">
        <v>345</v>
      </c>
      <c r="N87" s="85">
        <v>5</v>
      </c>
      <c r="O87" s="54" t="s">
        <v>564</v>
      </c>
      <c r="P87" s="54">
        <v>35</v>
      </c>
    </row>
    <row r="88" spans="2:16">
      <c r="B88" s="54" t="s">
        <v>16</v>
      </c>
      <c r="C88" s="54" t="s">
        <v>854</v>
      </c>
      <c r="D88" s="54" t="s">
        <v>322</v>
      </c>
      <c r="E88" s="60" t="s">
        <v>323</v>
      </c>
      <c r="F88" s="85" t="s">
        <v>342</v>
      </c>
      <c r="G88" s="85" t="s">
        <v>343</v>
      </c>
      <c r="H88" s="86" t="s">
        <v>344</v>
      </c>
      <c r="I88" s="87" t="str">
        <f t="shared" si="2"/>
        <v>Golay0507_S0322</v>
      </c>
      <c r="J88" s="87" t="str">
        <f t="shared" si="3"/>
        <v>gtcCGACACGGAGAAtgGTGYCAGCMGCCGCGGTA</v>
      </c>
      <c r="K88" s="54" t="s">
        <v>346</v>
      </c>
      <c r="L88" s="60" t="s">
        <v>348</v>
      </c>
      <c r="M88" s="54" t="s">
        <v>345</v>
      </c>
      <c r="N88" s="85">
        <v>5</v>
      </c>
      <c r="O88" s="54" t="s">
        <v>564</v>
      </c>
      <c r="P88" s="54">
        <v>35</v>
      </c>
    </row>
    <row r="89" spans="2:16">
      <c r="B89" s="54" t="s">
        <v>15</v>
      </c>
      <c r="C89" s="54" t="s">
        <v>855</v>
      </c>
      <c r="D89" s="54" t="s">
        <v>324</v>
      </c>
      <c r="E89" s="60" t="s">
        <v>325</v>
      </c>
      <c r="F89" s="85" t="s">
        <v>342</v>
      </c>
      <c r="G89" s="85" t="s">
        <v>343</v>
      </c>
      <c r="H89" s="86" t="s">
        <v>344</v>
      </c>
      <c r="I89" s="87" t="str">
        <f t="shared" si="2"/>
        <v>Golay0508_S0012</v>
      </c>
      <c r="J89" s="87" t="str">
        <f t="shared" si="3"/>
        <v>gtcGAACCTATGACAtgGTGYCAGCMGCCGCGGTA</v>
      </c>
      <c r="K89" s="54" t="s">
        <v>346</v>
      </c>
      <c r="L89" s="60" t="s">
        <v>348</v>
      </c>
      <c r="M89" s="54" t="s">
        <v>345</v>
      </c>
      <c r="N89" s="85">
        <v>5</v>
      </c>
      <c r="O89" s="54" t="s">
        <v>564</v>
      </c>
      <c r="P89" s="54">
        <v>35</v>
      </c>
    </row>
    <row r="90" spans="2:16">
      <c r="B90" s="54" t="s">
        <v>14</v>
      </c>
      <c r="C90" s="54" t="s">
        <v>856</v>
      </c>
      <c r="D90" s="54" t="s">
        <v>326</v>
      </c>
      <c r="E90" s="60" t="s">
        <v>327</v>
      </c>
      <c r="F90" s="85" t="s">
        <v>342</v>
      </c>
      <c r="G90" s="85" t="s">
        <v>343</v>
      </c>
      <c r="H90" s="86" t="s">
        <v>344</v>
      </c>
      <c r="I90" s="87" t="str">
        <f t="shared" si="2"/>
        <v>Golay0509_S0043</v>
      </c>
      <c r="J90" s="87" t="str">
        <f t="shared" si="3"/>
        <v>gtcATGCCGGTAATAtgGTGYCAGCMGCCGCGGTA</v>
      </c>
      <c r="K90" s="54" t="s">
        <v>346</v>
      </c>
      <c r="L90" s="60" t="s">
        <v>348</v>
      </c>
      <c r="M90" s="54" t="s">
        <v>345</v>
      </c>
      <c r="N90" s="85">
        <v>5</v>
      </c>
      <c r="O90" s="54" t="s">
        <v>564</v>
      </c>
      <c r="P90" s="54">
        <v>35</v>
      </c>
    </row>
    <row r="91" spans="2:16">
      <c r="B91" s="54" t="s">
        <v>13</v>
      </c>
      <c r="C91" s="54" t="s">
        <v>857</v>
      </c>
      <c r="D91" s="54" t="s">
        <v>328</v>
      </c>
      <c r="E91" s="60" t="s">
        <v>329</v>
      </c>
      <c r="F91" s="85" t="s">
        <v>342</v>
      </c>
      <c r="G91" s="85" t="s">
        <v>343</v>
      </c>
      <c r="H91" s="86" t="s">
        <v>344</v>
      </c>
      <c r="I91" s="87" t="str">
        <f t="shared" si="2"/>
        <v>Golay0510_S0287</v>
      </c>
      <c r="J91" s="87" t="str">
        <f t="shared" si="3"/>
        <v>gtcGAACAGCTCTACtgGTGYCAGCMGCCGCGGTA</v>
      </c>
      <c r="K91" s="54" t="s">
        <v>346</v>
      </c>
      <c r="L91" s="60" t="s">
        <v>348</v>
      </c>
      <c r="M91" s="54" t="s">
        <v>345</v>
      </c>
      <c r="N91" s="85">
        <v>5</v>
      </c>
      <c r="O91" s="54" t="s">
        <v>564</v>
      </c>
      <c r="P91" s="54">
        <v>35</v>
      </c>
    </row>
    <row r="92" spans="2:16">
      <c r="B92" s="54" t="s">
        <v>12</v>
      </c>
      <c r="C92" s="54" t="s">
        <v>858</v>
      </c>
      <c r="D92" s="54" t="s">
        <v>330</v>
      </c>
      <c r="E92" s="60" t="s">
        <v>331</v>
      </c>
      <c r="F92" s="85" t="s">
        <v>342</v>
      </c>
      <c r="G92" s="85" t="s">
        <v>343</v>
      </c>
      <c r="H92" s="86" t="s">
        <v>344</v>
      </c>
      <c r="I92" s="87" t="str">
        <f t="shared" si="2"/>
        <v>Golay0511_S0303</v>
      </c>
      <c r="J92" s="87" t="str">
        <f t="shared" si="3"/>
        <v>gtcGTGAGTCATACCtgGTGYCAGCMGCCGCGGTA</v>
      </c>
      <c r="K92" s="54" t="s">
        <v>346</v>
      </c>
      <c r="L92" s="60" t="s">
        <v>348</v>
      </c>
      <c r="M92" s="54" t="s">
        <v>345</v>
      </c>
      <c r="N92" s="85">
        <v>5</v>
      </c>
      <c r="O92" s="54" t="s">
        <v>564</v>
      </c>
      <c r="P92" s="54">
        <v>35</v>
      </c>
    </row>
    <row r="93" spans="2:16">
      <c r="B93" s="54" t="s">
        <v>11</v>
      </c>
      <c r="C93" s="54" t="s">
        <v>859</v>
      </c>
      <c r="D93" s="54" t="s">
        <v>332</v>
      </c>
      <c r="E93" s="60" t="s">
        <v>333</v>
      </c>
      <c r="F93" s="85" t="s">
        <v>342</v>
      </c>
      <c r="G93" s="85" t="s">
        <v>343</v>
      </c>
      <c r="H93" s="86" t="s">
        <v>344</v>
      </c>
      <c r="I93" s="87" t="str">
        <f t="shared" si="2"/>
        <v>Golay0512_S0305</v>
      </c>
      <c r="J93" s="87" t="str">
        <f t="shared" si="3"/>
        <v>gtcTGGCCGTTACTGtgGTGYCAGCMGCCGCGGTA</v>
      </c>
      <c r="K93" s="54" t="s">
        <v>346</v>
      </c>
      <c r="L93" s="60" t="s">
        <v>348</v>
      </c>
      <c r="M93" s="54" t="s">
        <v>345</v>
      </c>
      <c r="N93" s="85">
        <v>5</v>
      </c>
      <c r="O93" s="54" t="s">
        <v>564</v>
      </c>
      <c r="P93" s="54">
        <v>35</v>
      </c>
    </row>
    <row r="94" spans="2:16">
      <c r="B94" s="54" t="s">
        <v>10</v>
      </c>
      <c r="C94" s="84" t="s">
        <v>860</v>
      </c>
      <c r="D94" s="54" t="s">
        <v>334</v>
      </c>
      <c r="E94" s="60" t="s">
        <v>335</v>
      </c>
      <c r="F94" s="85" t="s">
        <v>342</v>
      </c>
      <c r="G94" s="85" t="s">
        <v>343</v>
      </c>
      <c r="H94" s="86" t="s">
        <v>344</v>
      </c>
      <c r="I94" s="87" t="str">
        <f t="shared" si="2"/>
        <v>Golay0513_S0100D</v>
      </c>
      <c r="J94" s="87" t="str">
        <f t="shared" si="3"/>
        <v>gtcTAGAGCTGCCATtgGTGYCAGCMGCCGCGGTA</v>
      </c>
      <c r="K94" s="54" t="s">
        <v>346</v>
      </c>
      <c r="L94" s="60" t="s">
        <v>348</v>
      </c>
      <c r="M94" s="54" t="s">
        <v>345</v>
      </c>
      <c r="N94" s="85">
        <v>5</v>
      </c>
      <c r="O94" s="54" t="s">
        <v>564</v>
      </c>
      <c r="P94" s="54">
        <v>35</v>
      </c>
    </row>
    <row r="95" spans="2:16">
      <c r="B95" s="54" t="s">
        <v>9</v>
      </c>
      <c r="C95" s="84" t="s">
        <v>861</v>
      </c>
      <c r="D95" s="54" t="s">
        <v>336</v>
      </c>
      <c r="E95" s="60" t="s">
        <v>337</v>
      </c>
      <c r="F95" s="85" t="s">
        <v>342</v>
      </c>
      <c r="G95" s="85" t="s">
        <v>343</v>
      </c>
      <c r="H95" s="86" t="s">
        <v>344</v>
      </c>
      <c r="I95" s="87" t="str">
        <f t="shared" si="2"/>
        <v>Golay0514_S0349D</v>
      </c>
      <c r="J95" s="87" t="str">
        <f t="shared" si="3"/>
        <v>gtcATCTAGTGGCAAtgGTGYCAGCMGCCGCGGTA</v>
      </c>
      <c r="K95" s="54" t="s">
        <v>346</v>
      </c>
      <c r="L95" s="60" t="s">
        <v>348</v>
      </c>
      <c r="M95" s="54" t="s">
        <v>345</v>
      </c>
      <c r="N95" s="85">
        <v>5</v>
      </c>
      <c r="O95" s="54" t="s">
        <v>564</v>
      </c>
      <c r="P95" s="54">
        <v>35</v>
      </c>
    </row>
    <row r="96" spans="2:16">
      <c r="B96" s="54" t="s">
        <v>8</v>
      </c>
      <c r="C96" s="84" t="s">
        <v>862</v>
      </c>
      <c r="D96" s="54" t="s">
        <v>338</v>
      </c>
      <c r="E96" s="60" t="s">
        <v>339</v>
      </c>
      <c r="F96" s="85" t="s">
        <v>342</v>
      </c>
      <c r="G96" s="85" t="s">
        <v>343</v>
      </c>
      <c r="H96" s="86" t="s">
        <v>344</v>
      </c>
      <c r="I96" s="87" t="str">
        <f t="shared" si="2"/>
        <v>Golay0515_S0222D</v>
      </c>
      <c r="J96" s="87" t="str">
        <f t="shared" si="3"/>
        <v>gtcCCTTCAATGGGAtgGTGYCAGCMGCCGCGGTA</v>
      </c>
      <c r="K96" s="54" t="s">
        <v>346</v>
      </c>
      <c r="L96" s="60" t="s">
        <v>348</v>
      </c>
      <c r="M96" s="54" t="s">
        <v>345</v>
      </c>
      <c r="N96" s="85">
        <v>5</v>
      </c>
      <c r="O96" s="54" t="s">
        <v>564</v>
      </c>
      <c r="P96" s="54">
        <v>35</v>
      </c>
    </row>
    <row r="97" spans="1:18">
      <c r="B97" s="54" t="s">
        <v>7</v>
      </c>
      <c r="C97" s="84" t="s">
        <v>863</v>
      </c>
      <c r="D97" s="54" t="s">
        <v>340</v>
      </c>
      <c r="E97" s="60" t="s">
        <v>341</v>
      </c>
      <c r="F97" s="85" t="s">
        <v>342</v>
      </c>
      <c r="G97" s="85" t="s">
        <v>343</v>
      </c>
      <c r="H97" s="86" t="s">
        <v>344</v>
      </c>
      <c r="I97" s="87" t="str">
        <f t="shared" si="2"/>
        <v>Golay0516_S0128D</v>
      </c>
      <c r="J97" s="87" t="str">
        <f t="shared" si="3"/>
        <v>gtcTTGACGACATCGtgGTGYCAGCMGCCGCGGTA</v>
      </c>
      <c r="K97" s="54" t="s">
        <v>346</v>
      </c>
      <c r="L97" s="60" t="s">
        <v>348</v>
      </c>
      <c r="M97" s="54" t="s">
        <v>345</v>
      </c>
      <c r="N97" s="85">
        <v>5</v>
      </c>
      <c r="O97" s="54" t="s">
        <v>564</v>
      </c>
      <c r="P97" s="54">
        <v>35</v>
      </c>
    </row>
    <row r="98" spans="1:18">
      <c r="A98" s="58" t="s">
        <v>577</v>
      </c>
      <c r="B98" s="43" t="s">
        <v>103</v>
      </c>
      <c r="C98" s="59" t="s">
        <v>864</v>
      </c>
      <c r="D98" s="59" t="s">
        <v>150</v>
      </c>
      <c r="E98" s="88" t="s">
        <v>151</v>
      </c>
      <c r="F98" s="89" t="s">
        <v>342</v>
      </c>
      <c r="G98" s="89" t="s">
        <v>343</v>
      </c>
      <c r="H98" s="76" t="s">
        <v>344</v>
      </c>
      <c r="I98" s="90" t="str">
        <f>(D98&amp;"_"&amp;C98)</f>
        <v>Golay0421_S0191</v>
      </c>
      <c r="J98" s="90" t="str">
        <f>CONCATENATE(F98,E98,G98,H98)</f>
        <v>gtcCTTCGACTTTCCtgGTGYCAGCMGCCGCGGTA</v>
      </c>
      <c r="K98" s="59" t="s">
        <v>350</v>
      </c>
      <c r="L98" s="88" t="s">
        <v>351</v>
      </c>
      <c r="M98" s="59" t="s">
        <v>345</v>
      </c>
      <c r="N98" s="89">
        <v>5</v>
      </c>
      <c r="O98" s="59" t="s">
        <v>564</v>
      </c>
      <c r="P98" s="59">
        <v>35</v>
      </c>
      <c r="Q98" s="59"/>
      <c r="R98" s="59"/>
    </row>
    <row r="99" spans="1:18">
      <c r="A99" s="121" t="s">
        <v>1935</v>
      </c>
      <c r="B99" s="28" t="s">
        <v>102</v>
      </c>
      <c r="C99" s="54" t="s">
        <v>865</v>
      </c>
      <c r="D99" s="54" t="s">
        <v>152</v>
      </c>
      <c r="E99" s="60" t="s">
        <v>153</v>
      </c>
      <c r="F99" s="85" t="s">
        <v>342</v>
      </c>
      <c r="G99" s="85" t="s">
        <v>343</v>
      </c>
      <c r="H99" s="86" t="s">
        <v>344</v>
      </c>
      <c r="I99" s="87" t="str">
        <f t="shared" ref="I99:I162" si="4">(D99&amp;"_"&amp;C99)</f>
        <v>Golay0422_S0324</v>
      </c>
      <c r="J99" s="87" t="str">
        <f t="shared" ref="J99:J162" si="5">CONCATENATE(F99,E99,G99,H99)</f>
        <v>gtcGTCATAAGAACCtgGTGYCAGCMGCCGCGGTA</v>
      </c>
      <c r="K99" s="54" t="s">
        <v>350</v>
      </c>
      <c r="L99" s="60" t="s">
        <v>351</v>
      </c>
      <c r="M99" s="54" t="s">
        <v>345</v>
      </c>
      <c r="N99" s="85">
        <v>5</v>
      </c>
      <c r="O99" s="54" t="s">
        <v>564</v>
      </c>
      <c r="P99" s="54">
        <v>35</v>
      </c>
    </row>
    <row r="100" spans="1:18">
      <c r="B100" s="28" t="s">
        <v>101</v>
      </c>
      <c r="C100" s="54" t="s">
        <v>866</v>
      </c>
      <c r="D100" s="54" t="s">
        <v>154</v>
      </c>
      <c r="E100" s="60" t="s">
        <v>155</v>
      </c>
      <c r="F100" s="85" t="s">
        <v>342</v>
      </c>
      <c r="G100" s="85" t="s">
        <v>343</v>
      </c>
      <c r="H100" s="86" t="s">
        <v>344</v>
      </c>
      <c r="I100" s="87" t="str">
        <f t="shared" si="4"/>
        <v>Golay0423_S0024</v>
      </c>
      <c r="J100" s="87" t="str">
        <f t="shared" si="5"/>
        <v>gtcGTCCGCAAGTTAtgGTGYCAGCMGCCGCGGTA</v>
      </c>
      <c r="K100" s="54" t="s">
        <v>350</v>
      </c>
      <c r="L100" s="60" t="s">
        <v>351</v>
      </c>
      <c r="M100" s="54" t="s">
        <v>345</v>
      </c>
      <c r="N100" s="85">
        <v>5</v>
      </c>
      <c r="O100" s="54" t="s">
        <v>564</v>
      </c>
      <c r="P100" s="54">
        <v>35</v>
      </c>
    </row>
    <row r="101" spans="1:18">
      <c r="B101" s="28" t="s">
        <v>100</v>
      </c>
      <c r="C101" s="54" t="s">
        <v>867</v>
      </c>
      <c r="D101" s="54" t="s">
        <v>156</v>
      </c>
      <c r="E101" s="60" t="s">
        <v>157</v>
      </c>
      <c r="F101" s="85" t="s">
        <v>342</v>
      </c>
      <c r="G101" s="85" t="s">
        <v>343</v>
      </c>
      <c r="H101" s="86" t="s">
        <v>344</v>
      </c>
      <c r="I101" s="87" t="str">
        <f t="shared" si="4"/>
        <v>Golay0424_S0077</v>
      </c>
      <c r="J101" s="87" t="str">
        <f t="shared" si="5"/>
        <v>gtcCGTAGAGCTCTCtgGTGYCAGCMGCCGCGGTA</v>
      </c>
      <c r="K101" s="54" t="s">
        <v>350</v>
      </c>
      <c r="L101" s="60" t="s">
        <v>351</v>
      </c>
      <c r="M101" s="54" t="s">
        <v>345</v>
      </c>
      <c r="N101" s="85">
        <v>5</v>
      </c>
      <c r="O101" s="54" t="s">
        <v>564</v>
      </c>
      <c r="P101" s="54">
        <v>35</v>
      </c>
    </row>
    <row r="102" spans="1:18">
      <c r="A102" s="93"/>
      <c r="B102" s="28" t="s">
        <v>99</v>
      </c>
      <c r="C102" s="54" t="s">
        <v>868</v>
      </c>
      <c r="D102" s="54" t="s">
        <v>158</v>
      </c>
      <c r="E102" s="60" t="s">
        <v>159</v>
      </c>
      <c r="F102" s="85" t="s">
        <v>342</v>
      </c>
      <c r="G102" s="85" t="s">
        <v>343</v>
      </c>
      <c r="H102" s="86" t="s">
        <v>344</v>
      </c>
      <c r="I102" s="87" t="str">
        <f t="shared" si="4"/>
        <v>Golay0425_S0330</v>
      </c>
      <c r="J102" s="87" t="str">
        <f t="shared" si="5"/>
        <v>gtcCCTCTGAGAGCTtgGTGYCAGCMGCCGCGGTA</v>
      </c>
      <c r="K102" s="54" t="s">
        <v>350</v>
      </c>
      <c r="L102" s="60" t="s">
        <v>351</v>
      </c>
      <c r="M102" s="54" t="s">
        <v>345</v>
      </c>
      <c r="N102" s="85">
        <v>5</v>
      </c>
      <c r="O102" s="54" t="s">
        <v>564</v>
      </c>
      <c r="P102" s="54">
        <v>35</v>
      </c>
    </row>
    <row r="103" spans="1:18">
      <c r="B103" s="28" t="s">
        <v>98</v>
      </c>
      <c r="C103" s="54" t="s">
        <v>869</v>
      </c>
      <c r="D103" s="54" t="s">
        <v>160</v>
      </c>
      <c r="E103" s="60" t="s">
        <v>161</v>
      </c>
      <c r="F103" s="85" t="s">
        <v>342</v>
      </c>
      <c r="G103" s="85" t="s">
        <v>343</v>
      </c>
      <c r="H103" s="86" t="s">
        <v>344</v>
      </c>
      <c r="I103" s="87" t="str">
        <f t="shared" si="4"/>
        <v>Golay0426_S0111</v>
      </c>
      <c r="J103" s="87" t="str">
        <f t="shared" si="5"/>
        <v>gtcCCTCGATGCAGTtgGTGYCAGCMGCCGCGGTA</v>
      </c>
      <c r="K103" s="54" t="s">
        <v>350</v>
      </c>
      <c r="L103" s="60" t="s">
        <v>351</v>
      </c>
      <c r="M103" s="54" t="s">
        <v>345</v>
      </c>
      <c r="N103" s="85">
        <v>5</v>
      </c>
      <c r="O103" s="54" t="s">
        <v>564</v>
      </c>
      <c r="P103" s="54">
        <v>35</v>
      </c>
    </row>
    <row r="104" spans="1:18">
      <c r="B104" s="28" t="s">
        <v>97</v>
      </c>
      <c r="C104" s="54" t="s">
        <v>870</v>
      </c>
      <c r="D104" s="54" t="s">
        <v>162</v>
      </c>
      <c r="E104" s="60" t="s">
        <v>163</v>
      </c>
      <c r="F104" s="85" t="s">
        <v>342</v>
      </c>
      <c r="G104" s="85" t="s">
        <v>343</v>
      </c>
      <c r="H104" s="86" t="s">
        <v>344</v>
      </c>
      <c r="I104" s="87" t="str">
        <f t="shared" si="4"/>
        <v>Golay0427_S0009</v>
      </c>
      <c r="J104" s="87" t="str">
        <f t="shared" si="5"/>
        <v>gtcGCGGACTATTCAtgGTGYCAGCMGCCGCGGTA</v>
      </c>
      <c r="K104" s="54" t="s">
        <v>350</v>
      </c>
      <c r="L104" s="60" t="s">
        <v>351</v>
      </c>
      <c r="M104" s="54" t="s">
        <v>345</v>
      </c>
      <c r="N104" s="85">
        <v>5</v>
      </c>
      <c r="O104" s="54" t="s">
        <v>564</v>
      </c>
      <c r="P104" s="54">
        <v>35</v>
      </c>
    </row>
    <row r="105" spans="1:18">
      <c r="B105" s="28" t="s">
        <v>96</v>
      </c>
      <c r="C105" s="54" t="s">
        <v>871</v>
      </c>
      <c r="D105" s="54" t="s">
        <v>164</v>
      </c>
      <c r="E105" s="60" t="s">
        <v>165</v>
      </c>
      <c r="F105" s="85" t="s">
        <v>342</v>
      </c>
      <c r="G105" s="85" t="s">
        <v>343</v>
      </c>
      <c r="H105" s="86" t="s">
        <v>344</v>
      </c>
      <c r="I105" s="87" t="str">
        <f t="shared" si="4"/>
        <v>Golay0428_S0353</v>
      </c>
      <c r="J105" s="87" t="str">
        <f t="shared" si="5"/>
        <v>gtcCGTGCACAATTGtgGTGYCAGCMGCCGCGGTA</v>
      </c>
      <c r="K105" s="54" t="s">
        <v>350</v>
      </c>
      <c r="L105" s="60" t="s">
        <v>351</v>
      </c>
      <c r="M105" s="54" t="s">
        <v>345</v>
      </c>
      <c r="N105" s="85">
        <v>5</v>
      </c>
      <c r="O105" s="54" t="s">
        <v>564</v>
      </c>
      <c r="P105" s="54">
        <v>35</v>
      </c>
    </row>
    <row r="106" spans="1:18">
      <c r="B106" s="28" t="s">
        <v>95</v>
      </c>
      <c r="C106" s="54" t="s">
        <v>872</v>
      </c>
      <c r="D106" s="54" t="s">
        <v>166</v>
      </c>
      <c r="E106" s="60" t="s">
        <v>167</v>
      </c>
      <c r="F106" s="85" t="s">
        <v>342</v>
      </c>
      <c r="G106" s="85" t="s">
        <v>343</v>
      </c>
      <c r="H106" s="86" t="s">
        <v>344</v>
      </c>
      <c r="I106" s="87" t="str">
        <f t="shared" si="4"/>
        <v>Golay0429_S0037</v>
      </c>
      <c r="J106" s="87" t="str">
        <f t="shared" si="5"/>
        <v>gtcCGGCCTAAGTTCtgGTGYCAGCMGCCGCGGTA</v>
      </c>
      <c r="K106" s="54" t="s">
        <v>350</v>
      </c>
      <c r="L106" s="60" t="s">
        <v>351</v>
      </c>
      <c r="M106" s="54" t="s">
        <v>345</v>
      </c>
      <c r="N106" s="85">
        <v>5</v>
      </c>
      <c r="O106" s="54" t="s">
        <v>564</v>
      </c>
      <c r="P106" s="54">
        <v>35</v>
      </c>
    </row>
    <row r="107" spans="1:18">
      <c r="B107" s="28" t="s">
        <v>94</v>
      </c>
      <c r="C107" s="54" t="s">
        <v>873</v>
      </c>
      <c r="D107" s="54" t="s">
        <v>168</v>
      </c>
      <c r="E107" s="60" t="s">
        <v>169</v>
      </c>
      <c r="F107" s="85" t="s">
        <v>342</v>
      </c>
      <c r="G107" s="85" t="s">
        <v>343</v>
      </c>
      <c r="H107" s="86" t="s">
        <v>344</v>
      </c>
      <c r="I107" s="87" t="str">
        <f t="shared" si="4"/>
        <v>Golay0430_S0008</v>
      </c>
      <c r="J107" s="87" t="str">
        <f t="shared" si="5"/>
        <v>gtcAGCGCTCACATCtgGTGYCAGCMGCCGCGGTA</v>
      </c>
      <c r="K107" s="54" t="s">
        <v>350</v>
      </c>
      <c r="L107" s="60" t="s">
        <v>351</v>
      </c>
      <c r="M107" s="54" t="s">
        <v>345</v>
      </c>
      <c r="N107" s="85">
        <v>5</v>
      </c>
      <c r="O107" s="54" t="s">
        <v>564</v>
      </c>
      <c r="P107" s="54">
        <v>35</v>
      </c>
    </row>
    <row r="108" spans="1:18">
      <c r="B108" s="28" t="s">
        <v>93</v>
      </c>
      <c r="C108" s="54" t="s">
        <v>874</v>
      </c>
      <c r="D108" s="54" t="s">
        <v>170</v>
      </c>
      <c r="E108" s="60" t="s">
        <v>171</v>
      </c>
      <c r="F108" s="85" t="s">
        <v>342</v>
      </c>
      <c r="G108" s="85" t="s">
        <v>343</v>
      </c>
      <c r="H108" s="86" t="s">
        <v>344</v>
      </c>
      <c r="I108" s="87" t="str">
        <f t="shared" si="4"/>
        <v>Golay0431_S0251</v>
      </c>
      <c r="J108" s="87" t="str">
        <f t="shared" si="5"/>
        <v>gtcTGGTTATGGCACtgGTGYCAGCMGCCGCGGTA</v>
      </c>
      <c r="K108" s="54" t="s">
        <v>350</v>
      </c>
      <c r="L108" s="60" t="s">
        <v>351</v>
      </c>
      <c r="M108" s="54" t="s">
        <v>345</v>
      </c>
      <c r="N108" s="85">
        <v>5</v>
      </c>
      <c r="O108" s="54" t="s">
        <v>564</v>
      </c>
      <c r="P108" s="54">
        <v>35</v>
      </c>
    </row>
    <row r="109" spans="1:18">
      <c r="B109" s="28" t="s">
        <v>92</v>
      </c>
      <c r="C109" s="54" t="s">
        <v>875</v>
      </c>
      <c r="D109" s="54" t="s">
        <v>172</v>
      </c>
      <c r="E109" s="60" t="s">
        <v>173</v>
      </c>
      <c r="F109" s="85" t="s">
        <v>342</v>
      </c>
      <c r="G109" s="85" t="s">
        <v>343</v>
      </c>
      <c r="H109" s="86" t="s">
        <v>344</v>
      </c>
      <c r="I109" s="87" t="str">
        <f t="shared" si="4"/>
        <v>Golay0432_S0064</v>
      </c>
      <c r="J109" s="87" t="str">
        <f t="shared" si="5"/>
        <v>gtcCGAGGTTCTGATtgGTGYCAGCMGCCGCGGTA</v>
      </c>
      <c r="K109" s="54" t="s">
        <v>350</v>
      </c>
      <c r="L109" s="60" t="s">
        <v>351</v>
      </c>
      <c r="M109" s="54" t="s">
        <v>345</v>
      </c>
      <c r="N109" s="85">
        <v>5</v>
      </c>
      <c r="O109" s="54" t="s">
        <v>564</v>
      </c>
      <c r="P109" s="54">
        <v>35</v>
      </c>
    </row>
    <row r="110" spans="1:18">
      <c r="B110" s="28" t="s">
        <v>91</v>
      </c>
      <c r="C110" s="54" t="s">
        <v>876</v>
      </c>
      <c r="D110" s="54" t="s">
        <v>174</v>
      </c>
      <c r="E110" s="60" t="s">
        <v>175</v>
      </c>
      <c r="F110" s="85" t="s">
        <v>342</v>
      </c>
      <c r="G110" s="85" t="s">
        <v>343</v>
      </c>
      <c r="H110" s="86" t="s">
        <v>344</v>
      </c>
      <c r="I110" s="87" t="str">
        <f t="shared" si="4"/>
        <v>Golay0433_S0236</v>
      </c>
      <c r="J110" s="87" t="str">
        <f t="shared" si="5"/>
        <v>gtcAACTCCTGTGGAtgGTGYCAGCMGCCGCGGTA</v>
      </c>
      <c r="K110" s="54" t="s">
        <v>350</v>
      </c>
      <c r="L110" s="60" t="s">
        <v>351</v>
      </c>
      <c r="M110" s="54" t="s">
        <v>345</v>
      </c>
      <c r="N110" s="85">
        <v>5</v>
      </c>
      <c r="O110" s="54" t="s">
        <v>564</v>
      </c>
      <c r="P110" s="54">
        <v>35</v>
      </c>
    </row>
    <row r="111" spans="1:18">
      <c r="B111" s="28" t="s">
        <v>90</v>
      </c>
      <c r="C111" s="54" t="s">
        <v>877</v>
      </c>
      <c r="D111" s="54" t="s">
        <v>176</v>
      </c>
      <c r="E111" s="60" t="s">
        <v>177</v>
      </c>
      <c r="F111" s="85" t="s">
        <v>342</v>
      </c>
      <c r="G111" s="85" t="s">
        <v>343</v>
      </c>
      <c r="H111" s="86" t="s">
        <v>344</v>
      </c>
      <c r="I111" s="87" t="str">
        <f t="shared" si="4"/>
        <v>Golay0434_S0288</v>
      </c>
      <c r="J111" s="87" t="str">
        <f t="shared" si="5"/>
        <v>gtcTAATGGTCGTAGtgGTGYCAGCMGCCGCGGTA</v>
      </c>
      <c r="K111" s="54" t="s">
        <v>350</v>
      </c>
      <c r="L111" s="60" t="s">
        <v>351</v>
      </c>
      <c r="M111" s="54" t="s">
        <v>345</v>
      </c>
      <c r="N111" s="85">
        <v>5</v>
      </c>
      <c r="O111" s="54" t="s">
        <v>564</v>
      </c>
      <c r="P111" s="54">
        <v>35</v>
      </c>
    </row>
    <row r="112" spans="1:18">
      <c r="B112" s="28" t="s">
        <v>89</v>
      </c>
      <c r="C112" s="54" t="s">
        <v>878</v>
      </c>
      <c r="D112" s="54" t="s">
        <v>178</v>
      </c>
      <c r="E112" s="60" t="s">
        <v>179</v>
      </c>
      <c r="F112" s="85" t="s">
        <v>342</v>
      </c>
      <c r="G112" s="85" t="s">
        <v>343</v>
      </c>
      <c r="H112" s="86" t="s">
        <v>344</v>
      </c>
      <c r="I112" s="87" t="str">
        <f t="shared" si="4"/>
        <v>Golay0435_S0294</v>
      </c>
      <c r="J112" s="87" t="str">
        <f t="shared" si="5"/>
        <v>gtcTTGCACCGTCGAtgGTGYCAGCMGCCGCGGTA</v>
      </c>
      <c r="K112" s="54" t="s">
        <v>350</v>
      </c>
      <c r="L112" s="60" t="s">
        <v>351</v>
      </c>
      <c r="M112" s="54" t="s">
        <v>345</v>
      </c>
      <c r="N112" s="85">
        <v>5</v>
      </c>
      <c r="O112" s="54" t="s">
        <v>564</v>
      </c>
      <c r="P112" s="54">
        <v>35</v>
      </c>
    </row>
    <row r="113" spans="2:16">
      <c r="B113" s="28" t="s">
        <v>88</v>
      </c>
      <c r="C113" s="54" t="s">
        <v>879</v>
      </c>
      <c r="D113" s="54" t="s">
        <v>180</v>
      </c>
      <c r="E113" s="60" t="s">
        <v>181</v>
      </c>
      <c r="F113" s="85" t="s">
        <v>342</v>
      </c>
      <c r="G113" s="85" t="s">
        <v>343</v>
      </c>
      <c r="H113" s="86" t="s">
        <v>344</v>
      </c>
      <c r="I113" s="87" t="str">
        <f t="shared" si="4"/>
        <v>Golay0436_S0307</v>
      </c>
      <c r="J113" s="87" t="str">
        <f t="shared" si="5"/>
        <v>gtcTGCTACAGACGTtgGTGYCAGCMGCCGCGGTA</v>
      </c>
      <c r="K113" s="54" t="s">
        <v>350</v>
      </c>
      <c r="L113" s="60" t="s">
        <v>351</v>
      </c>
      <c r="M113" s="54" t="s">
        <v>345</v>
      </c>
      <c r="N113" s="85">
        <v>5</v>
      </c>
      <c r="O113" s="54" t="s">
        <v>564</v>
      </c>
      <c r="P113" s="54">
        <v>35</v>
      </c>
    </row>
    <row r="114" spans="2:16">
      <c r="B114" s="28" t="s">
        <v>87</v>
      </c>
      <c r="C114" s="54" t="s">
        <v>880</v>
      </c>
      <c r="D114" s="54" t="s">
        <v>182</v>
      </c>
      <c r="E114" s="60" t="s">
        <v>183</v>
      </c>
      <c r="F114" s="85" t="s">
        <v>342</v>
      </c>
      <c r="G114" s="85" t="s">
        <v>343</v>
      </c>
      <c r="H114" s="86" t="s">
        <v>344</v>
      </c>
      <c r="I114" s="87" t="str">
        <f t="shared" si="4"/>
        <v>Golay0437_S0271</v>
      </c>
      <c r="J114" s="87" t="str">
        <f t="shared" si="5"/>
        <v>gtcATGGCCTGACTAtgGTGYCAGCMGCCGCGGTA</v>
      </c>
      <c r="K114" s="54" t="s">
        <v>350</v>
      </c>
      <c r="L114" s="60" t="s">
        <v>351</v>
      </c>
      <c r="M114" s="54" t="s">
        <v>345</v>
      </c>
      <c r="N114" s="85">
        <v>5</v>
      </c>
      <c r="O114" s="54" t="s">
        <v>564</v>
      </c>
      <c r="P114" s="54">
        <v>35</v>
      </c>
    </row>
    <row r="115" spans="2:16">
      <c r="B115" s="28" t="s">
        <v>86</v>
      </c>
      <c r="C115" s="54" t="s">
        <v>881</v>
      </c>
      <c r="D115" s="54" t="s">
        <v>184</v>
      </c>
      <c r="E115" s="60" t="s">
        <v>185</v>
      </c>
      <c r="F115" s="85" t="s">
        <v>342</v>
      </c>
      <c r="G115" s="85" t="s">
        <v>343</v>
      </c>
      <c r="H115" s="86" t="s">
        <v>344</v>
      </c>
      <c r="I115" s="87" t="str">
        <f t="shared" si="4"/>
        <v>Golay0438_S0181</v>
      </c>
      <c r="J115" s="87" t="str">
        <f t="shared" si="5"/>
        <v>gtcACGCACATACAAtgGTGYCAGCMGCCGCGGTA</v>
      </c>
      <c r="K115" s="54" t="s">
        <v>350</v>
      </c>
      <c r="L115" s="60" t="s">
        <v>351</v>
      </c>
      <c r="M115" s="54" t="s">
        <v>345</v>
      </c>
      <c r="N115" s="85">
        <v>5</v>
      </c>
      <c r="O115" s="54" t="s">
        <v>564</v>
      </c>
      <c r="P115" s="54">
        <v>35</v>
      </c>
    </row>
    <row r="116" spans="2:16">
      <c r="B116" s="28" t="s">
        <v>85</v>
      </c>
      <c r="C116" s="54" t="s">
        <v>882</v>
      </c>
      <c r="D116" s="54" t="s">
        <v>186</v>
      </c>
      <c r="E116" s="60" t="s">
        <v>187</v>
      </c>
      <c r="F116" s="85" t="s">
        <v>342</v>
      </c>
      <c r="G116" s="85" t="s">
        <v>343</v>
      </c>
      <c r="H116" s="86" t="s">
        <v>344</v>
      </c>
      <c r="I116" s="87" t="str">
        <f t="shared" si="4"/>
        <v>Golay0439_S0211</v>
      </c>
      <c r="J116" s="87" t="str">
        <f t="shared" si="5"/>
        <v>gtcTGAGTGGTCTGTtgGTGYCAGCMGCCGCGGTA</v>
      </c>
      <c r="K116" s="54" t="s">
        <v>350</v>
      </c>
      <c r="L116" s="60" t="s">
        <v>351</v>
      </c>
      <c r="M116" s="54" t="s">
        <v>345</v>
      </c>
      <c r="N116" s="85">
        <v>5</v>
      </c>
      <c r="O116" s="54" t="s">
        <v>564</v>
      </c>
      <c r="P116" s="54">
        <v>35</v>
      </c>
    </row>
    <row r="117" spans="2:16">
      <c r="B117" s="28" t="s">
        <v>84</v>
      </c>
      <c r="C117" s="54" t="s">
        <v>883</v>
      </c>
      <c r="D117" s="54" t="s">
        <v>188</v>
      </c>
      <c r="E117" s="60" t="s">
        <v>189</v>
      </c>
      <c r="F117" s="85" t="s">
        <v>342</v>
      </c>
      <c r="G117" s="85" t="s">
        <v>343</v>
      </c>
      <c r="H117" s="86" t="s">
        <v>344</v>
      </c>
      <c r="I117" s="87" t="str">
        <f t="shared" si="4"/>
        <v>Golay0440_S0036</v>
      </c>
      <c r="J117" s="87" t="str">
        <f t="shared" si="5"/>
        <v>gtcGATAGCACTCGTtgGTGYCAGCMGCCGCGGTA</v>
      </c>
      <c r="K117" s="54" t="s">
        <v>350</v>
      </c>
      <c r="L117" s="60" t="s">
        <v>351</v>
      </c>
      <c r="M117" s="54" t="s">
        <v>345</v>
      </c>
      <c r="N117" s="85">
        <v>5</v>
      </c>
      <c r="O117" s="54" t="s">
        <v>564</v>
      </c>
      <c r="P117" s="54">
        <v>35</v>
      </c>
    </row>
    <row r="118" spans="2:16">
      <c r="B118" s="28" t="s">
        <v>83</v>
      </c>
      <c r="C118" s="54" t="s">
        <v>884</v>
      </c>
      <c r="D118" s="54" t="s">
        <v>190</v>
      </c>
      <c r="E118" s="60" t="s">
        <v>191</v>
      </c>
      <c r="F118" s="85" t="s">
        <v>342</v>
      </c>
      <c r="G118" s="85" t="s">
        <v>343</v>
      </c>
      <c r="H118" s="86" t="s">
        <v>344</v>
      </c>
      <c r="I118" s="87" t="str">
        <f t="shared" si="4"/>
        <v>Golay0441_S0150</v>
      </c>
      <c r="J118" s="87" t="str">
        <f t="shared" si="5"/>
        <v>gtcTAGCGCGAACTTtgGTGYCAGCMGCCGCGGTA</v>
      </c>
      <c r="K118" s="54" t="s">
        <v>350</v>
      </c>
      <c r="L118" s="60" t="s">
        <v>351</v>
      </c>
      <c r="M118" s="54" t="s">
        <v>345</v>
      </c>
      <c r="N118" s="85">
        <v>5</v>
      </c>
      <c r="O118" s="54" t="s">
        <v>564</v>
      </c>
      <c r="P118" s="54">
        <v>35</v>
      </c>
    </row>
    <row r="119" spans="2:16">
      <c r="B119" s="28" t="s">
        <v>82</v>
      </c>
      <c r="C119" s="54" t="s">
        <v>885</v>
      </c>
      <c r="D119" s="54" t="s">
        <v>192</v>
      </c>
      <c r="E119" s="60" t="s">
        <v>193</v>
      </c>
      <c r="F119" s="85" t="s">
        <v>342</v>
      </c>
      <c r="G119" s="85" t="s">
        <v>343</v>
      </c>
      <c r="H119" s="86" t="s">
        <v>344</v>
      </c>
      <c r="I119" s="87" t="str">
        <f t="shared" si="4"/>
        <v>Golay0442_S0239</v>
      </c>
      <c r="J119" s="87" t="str">
        <f t="shared" si="5"/>
        <v>gtcCATACACGCACCtgGTGYCAGCMGCCGCGGTA</v>
      </c>
      <c r="K119" s="54" t="s">
        <v>350</v>
      </c>
      <c r="L119" s="60" t="s">
        <v>351</v>
      </c>
      <c r="M119" s="54" t="s">
        <v>345</v>
      </c>
      <c r="N119" s="85">
        <v>5</v>
      </c>
      <c r="O119" s="54" t="s">
        <v>564</v>
      </c>
      <c r="P119" s="54">
        <v>35</v>
      </c>
    </row>
    <row r="120" spans="2:16">
      <c r="B120" s="28" t="s">
        <v>81</v>
      </c>
      <c r="C120" s="54" t="s">
        <v>886</v>
      </c>
      <c r="D120" s="54" t="s">
        <v>194</v>
      </c>
      <c r="E120" s="60" t="s">
        <v>195</v>
      </c>
      <c r="F120" s="85" t="s">
        <v>342</v>
      </c>
      <c r="G120" s="85" t="s">
        <v>343</v>
      </c>
      <c r="H120" s="86" t="s">
        <v>344</v>
      </c>
      <c r="I120" s="87" t="str">
        <f t="shared" si="4"/>
        <v>Golay0443_S0326</v>
      </c>
      <c r="J120" s="87" t="str">
        <f t="shared" si="5"/>
        <v>gtcACCTCAGTCAAGtgGTGYCAGCMGCCGCGGTA</v>
      </c>
      <c r="K120" s="54" t="s">
        <v>350</v>
      </c>
      <c r="L120" s="60" t="s">
        <v>351</v>
      </c>
      <c r="M120" s="54" t="s">
        <v>345</v>
      </c>
      <c r="N120" s="85">
        <v>5</v>
      </c>
      <c r="O120" s="54" t="s">
        <v>564</v>
      </c>
      <c r="P120" s="54">
        <v>35</v>
      </c>
    </row>
    <row r="121" spans="2:16">
      <c r="B121" s="28" t="s">
        <v>80</v>
      </c>
      <c r="C121" s="54" t="s">
        <v>887</v>
      </c>
      <c r="D121" s="54" t="s">
        <v>196</v>
      </c>
      <c r="E121" s="60" t="s">
        <v>197</v>
      </c>
      <c r="F121" s="85" t="s">
        <v>342</v>
      </c>
      <c r="G121" s="85" t="s">
        <v>343</v>
      </c>
      <c r="H121" s="86" t="s">
        <v>344</v>
      </c>
      <c r="I121" s="87" t="str">
        <f t="shared" si="4"/>
        <v>Golay0444_S0080</v>
      </c>
      <c r="J121" s="87" t="str">
        <f t="shared" si="5"/>
        <v>gtcTCGACCAAACACtgGTGYCAGCMGCCGCGGTA</v>
      </c>
      <c r="K121" s="54" t="s">
        <v>350</v>
      </c>
      <c r="L121" s="60" t="s">
        <v>351</v>
      </c>
      <c r="M121" s="54" t="s">
        <v>345</v>
      </c>
      <c r="N121" s="85">
        <v>5</v>
      </c>
      <c r="O121" s="54" t="s">
        <v>564</v>
      </c>
      <c r="P121" s="54">
        <v>35</v>
      </c>
    </row>
    <row r="122" spans="2:16">
      <c r="B122" s="28" t="s">
        <v>79</v>
      </c>
      <c r="C122" s="54" t="s">
        <v>888</v>
      </c>
      <c r="D122" s="54" t="s">
        <v>198</v>
      </c>
      <c r="E122" s="60" t="s">
        <v>199</v>
      </c>
      <c r="F122" s="85" t="s">
        <v>342</v>
      </c>
      <c r="G122" s="85" t="s">
        <v>343</v>
      </c>
      <c r="H122" s="86" t="s">
        <v>344</v>
      </c>
      <c r="I122" s="87" t="str">
        <f t="shared" si="4"/>
        <v>Golay0445_S0071</v>
      </c>
      <c r="J122" s="87" t="str">
        <f t="shared" si="5"/>
        <v>gtcCCACCCAGTAACtgGTGYCAGCMGCCGCGGTA</v>
      </c>
      <c r="K122" s="54" t="s">
        <v>350</v>
      </c>
      <c r="L122" s="60" t="s">
        <v>351</v>
      </c>
      <c r="M122" s="54" t="s">
        <v>345</v>
      </c>
      <c r="N122" s="85">
        <v>5</v>
      </c>
      <c r="O122" s="54" t="s">
        <v>564</v>
      </c>
      <c r="P122" s="54">
        <v>35</v>
      </c>
    </row>
    <row r="123" spans="2:16">
      <c r="B123" s="29" t="s">
        <v>78</v>
      </c>
      <c r="C123" s="54" t="s">
        <v>889</v>
      </c>
      <c r="D123" s="54" t="s">
        <v>200</v>
      </c>
      <c r="E123" s="60" t="s">
        <v>201</v>
      </c>
      <c r="F123" s="85" t="s">
        <v>342</v>
      </c>
      <c r="G123" s="85" t="s">
        <v>343</v>
      </c>
      <c r="H123" s="86" t="s">
        <v>344</v>
      </c>
      <c r="I123" s="87" t="str">
        <f t="shared" si="4"/>
        <v>Golay0446_S0015</v>
      </c>
      <c r="J123" s="87" t="str">
        <f t="shared" si="5"/>
        <v>gtcATATCGCGATGAtgGTGYCAGCMGCCGCGGTA</v>
      </c>
      <c r="K123" s="54" t="s">
        <v>350</v>
      </c>
      <c r="L123" s="60" t="s">
        <v>351</v>
      </c>
      <c r="M123" s="54" t="s">
        <v>345</v>
      </c>
      <c r="N123" s="85">
        <v>5</v>
      </c>
      <c r="O123" s="54" t="s">
        <v>564</v>
      </c>
      <c r="P123" s="54">
        <v>35</v>
      </c>
    </row>
    <row r="124" spans="2:16">
      <c r="B124" s="54" t="s">
        <v>77</v>
      </c>
      <c r="C124" s="54" t="s">
        <v>890</v>
      </c>
      <c r="D124" s="54" t="s">
        <v>202</v>
      </c>
      <c r="E124" s="60" t="s">
        <v>203</v>
      </c>
      <c r="F124" s="85" t="s">
        <v>342</v>
      </c>
      <c r="G124" s="85" t="s">
        <v>343</v>
      </c>
      <c r="H124" s="86" t="s">
        <v>344</v>
      </c>
      <c r="I124" s="87" t="str">
        <f t="shared" si="4"/>
        <v>Golay0447_S0042</v>
      </c>
      <c r="J124" s="87" t="str">
        <f t="shared" si="5"/>
        <v>gtcCGCCGGTAATCTtgGTGYCAGCMGCCGCGGTA</v>
      </c>
      <c r="K124" s="54" t="s">
        <v>350</v>
      </c>
      <c r="L124" s="60" t="s">
        <v>351</v>
      </c>
      <c r="M124" s="54" t="s">
        <v>345</v>
      </c>
      <c r="N124" s="85">
        <v>5</v>
      </c>
      <c r="O124" s="54" t="s">
        <v>564</v>
      </c>
      <c r="P124" s="54">
        <v>35</v>
      </c>
    </row>
    <row r="125" spans="2:16">
      <c r="B125" s="54" t="s">
        <v>76</v>
      </c>
      <c r="C125" s="54" t="s">
        <v>891</v>
      </c>
      <c r="D125" s="54" t="s">
        <v>204</v>
      </c>
      <c r="E125" s="60" t="s">
        <v>205</v>
      </c>
      <c r="F125" s="85" t="s">
        <v>342</v>
      </c>
      <c r="G125" s="85" t="s">
        <v>343</v>
      </c>
      <c r="H125" s="86" t="s">
        <v>344</v>
      </c>
      <c r="I125" s="87" t="str">
        <f t="shared" si="4"/>
        <v>Golay0448_S0087</v>
      </c>
      <c r="J125" s="87" t="str">
        <f t="shared" si="5"/>
        <v>gtcCCGATGCCTTGAtgGTGYCAGCMGCCGCGGTA</v>
      </c>
      <c r="K125" s="54" t="s">
        <v>350</v>
      </c>
      <c r="L125" s="60" t="s">
        <v>351</v>
      </c>
      <c r="M125" s="54" t="s">
        <v>345</v>
      </c>
      <c r="N125" s="85">
        <v>5</v>
      </c>
      <c r="O125" s="54" t="s">
        <v>564</v>
      </c>
      <c r="P125" s="54">
        <v>35</v>
      </c>
    </row>
    <row r="126" spans="2:16">
      <c r="B126" s="54" t="s">
        <v>75</v>
      </c>
      <c r="C126" s="54" t="s">
        <v>892</v>
      </c>
      <c r="D126" s="54" t="s">
        <v>206</v>
      </c>
      <c r="E126" s="60" t="s">
        <v>207</v>
      </c>
      <c r="F126" s="85" t="s">
        <v>342</v>
      </c>
      <c r="G126" s="85" t="s">
        <v>343</v>
      </c>
      <c r="H126" s="86" t="s">
        <v>344</v>
      </c>
      <c r="I126" s="87" t="str">
        <f t="shared" si="4"/>
        <v>Golay0449_S0272</v>
      </c>
      <c r="J126" s="87" t="str">
        <f t="shared" si="5"/>
        <v>gtcAGCAGGCACGAAtgGTGYCAGCMGCCGCGGTA</v>
      </c>
      <c r="K126" s="54" t="s">
        <v>350</v>
      </c>
      <c r="L126" s="60" t="s">
        <v>351</v>
      </c>
      <c r="M126" s="54" t="s">
        <v>345</v>
      </c>
      <c r="N126" s="85">
        <v>5</v>
      </c>
      <c r="O126" s="54" t="s">
        <v>564</v>
      </c>
      <c r="P126" s="54">
        <v>35</v>
      </c>
    </row>
    <row r="127" spans="2:16">
      <c r="B127" s="54" t="s">
        <v>74</v>
      </c>
      <c r="C127" s="54" t="s">
        <v>893</v>
      </c>
      <c r="D127" s="54" t="s">
        <v>208</v>
      </c>
      <c r="E127" s="60" t="s">
        <v>209</v>
      </c>
      <c r="F127" s="85" t="s">
        <v>342</v>
      </c>
      <c r="G127" s="85" t="s">
        <v>343</v>
      </c>
      <c r="H127" s="86" t="s">
        <v>344</v>
      </c>
      <c r="I127" s="87" t="str">
        <f t="shared" si="4"/>
        <v>Golay0450_S0046</v>
      </c>
      <c r="J127" s="87" t="str">
        <f t="shared" si="5"/>
        <v>gtcTACGCAGCACTAtgGTGYCAGCMGCCGCGGTA</v>
      </c>
      <c r="K127" s="54" t="s">
        <v>350</v>
      </c>
      <c r="L127" s="60" t="s">
        <v>351</v>
      </c>
      <c r="M127" s="54" t="s">
        <v>345</v>
      </c>
      <c r="N127" s="85">
        <v>5</v>
      </c>
      <c r="O127" s="54" t="s">
        <v>564</v>
      </c>
      <c r="P127" s="54">
        <v>35</v>
      </c>
    </row>
    <row r="128" spans="2:16">
      <c r="B128" s="54" t="s">
        <v>73</v>
      </c>
      <c r="C128" s="54" t="s">
        <v>894</v>
      </c>
      <c r="D128" s="54" t="s">
        <v>210</v>
      </c>
      <c r="E128" s="60" t="s">
        <v>211</v>
      </c>
      <c r="F128" s="85" t="s">
        <v>342</v>
      </c>
      <c r="G128" s="85" t="s">
        <v>343</v>
      </c>
      <c r="H128" s="86" t="s">
        <v>344</v>
      </c>
      <c r="I128" s="87" t="str">
        <f t="shared" si="4"/>
        <v>Golay0451_S0143</v>
      </c>
      <c r="J128" s="87" t="str">
        <f t="shared" si="5"/>
        <v>gtcCGCTTAGTGCTGtgGTGYCAGCMGCCGCGGTA</v>
      </c>
      <c r="K128" s="54" t="s">
        <v>350</v>
      </c>
      <c r="L128" s="60" t="s">
        <v>351</v>
      </c>
      <c r="M128" s="54" t="s">
        <v>345</v>
      </c>
      <c r="N128" s="85">
        <v>5</v>
      </c>
      <c r="O128" s="54" t="s">
        <v>564</v>
      </c>
      <c r="P128" s="54">
        <v>35</v>
      </c>
    </row>
    <row r="129" spans="2:16">
      <c r="B129" s="54" t="s">
        <v>72</v>
      </c>
      <c r="C129" s="54" t="s">
        <v>895</v>
      </c>
      <c r="D129" s="54" t="s">
        <v>212</v>
      </c>
      <c r="E129" s="60" t="s">
        <v>213</v>
      </c>
      <c r="F129" s="85" t="s">
        <v>342</v>
      </c>
      <c r="G129" s="85" t="s">
        <v>343</v>
      </c>
      <c r="H129" s="86" t="s">
        <v>344</v>
      </c>
      <c r="I129" s="87" t="str">
        <f t="shared" si="4"/>
        <v>Golay0452_S0297</v>
      </c>
      <c r="J129" s="87" t="str">
        <f t="shared" si="5"/>
        <v>gtcCAAAGTTTGCGAtgGTGYCAGCMGCCGCGGTA</v>
      </c>
      <c r="K129" s="54" t="s">
        <v>350</v>
      </c>
      <c r="L129" s="60" t="s">
        <v>351</v>
      </c>
      <c r="M129" s="54" t="s">
        <v>345</v>
      </c>
      <c r="N129" s="85">
        <v>5</v>
      </c>
      <c r="O129" s="54" t="s">
        <v>564</v>
      </c>
      <c r="P129" s="54">
        <v>35</v>
      </c>
    </row>
    <row r="130" spans="2:16">
      <c r="B130" s="54" t="s">
        <v>71</v>
      </c>
      <c r="C130" s="54" t="s">
        <v>896</v>
      </c>
      <c r="D130" s="54" t="s">
        <v>214</v>
      </c>
      <c r="E130" s="60" t="s">
        <v>215</v>
      </c>
      <c r="F130" s="85" t="s">
        <v>342</v>
      </c>
      <c r="G130" s="85" t="s">
        <v>343</v>
      </c>
      <c r="H130" s="86" t="s">
        <v>344</v>
      </c>
      <c r="I130" s="87" t="str">
        <f t="shared" si="4"/>
        <v>Golay0453_S0267</v>
      </c>
      <c r="J130" s="87" t="str">
        <f t="shared" si="5"/>
        <v>gtcTCGAGCCGATCTtgGTGYCAGCMGCCGCGGTA</v>
      </c>
      <c r="K130" s="54" t="s">
        <v>350</v>
      </c>
      <c r="L130" s="60" t="s">
        <v>351</v>
      </c>
      <c r="M130" s="54" t="s">
        <v>345</v>
      </c>
      <c r="N130" s="85">
        <v>5</v>
      </c>
      <c r="O130" s="54" t="s">
        <v>564</v>
      </c>
      <c r="P130" s="54">
        <v>35</v>
      </c>
    </row>
    <row r="131" spans="2:16">
      <c r="B131" s="54" t="s">
        <v>70</v>
      </c>
      <c r="C131" s="54" t="s">
        <v>897</v>
      </c>
      <c r="D131" s="54" t="s">
        <v>216</v>
      </c>
      <c r="E131" s="60" t="s">
        <v>217</v>
      </c>
      <c r="F131" s="85" t="s">
        <v>342</v>
      </c>
      <c r="G131" s="85" t="s">
        <v>343</v>
      </c>
      <c r="H131" s="86" t="s">
        <v>344</v>
      </c>
      <c r="I131" s="87" t="str">
        <f t="shared" si="4"/>
        <v>Golay0454_S0208</v>
      </c>
      <c r="J131" s="87" t="str">
        <f t="shared" si="5"/>
        <v>gtcCTCATCATGTTCtgGTGYCAGCMGCCGCGGTA</v>
      </c>
      <c r="K131" s="54" t="s">
        <v>350</v>
      </c>
      <c r="L131" s="60" t="s">
        <v>351</v>
      </c>
      <c r="M131" s="54" t="s">
        <v>345</v>
      </c>
      <c r="N131" s="85">
        <v>5</v>
      </c>
      <c r="O131" s="54" t="s">
        <v>564</v>
      </c>
      <c r="P131" s="54">
        <v>35</v>
      </c>
    </row>
    <row r="132" spans="2:16">
      <c r="B132" s="54" t="s">
        <v>69</v>
      </c>
      <c r="C132" s="54" t="s">
        <v>898</v>
      </c>
      <c r="D132" s="54" t="s">
        <v>218</v>
      </c>
      <c r="E132" s="60" t="s">
        <v>219</v>
      </c>
      <c r="F132" s="85" t="s">
        <v>342</v>
      </c>
      <c r="G132" s="85" t="s">
        <v>343</v>
      </c>
      <c r="H132" s="86" t="s">
        <v>344</v>
      </c>
      <c r="I132" s="87" t="str">
        <f t="shared" si="4"/>
        <v>Golay0455_S0206</v>
      </c>
      <c r="J132" s="87" t="str">
        <f t="shared" si="5"/>
        <v>gtcCCAGGGACTTCTtgGTGYCAGCMGCCGCGGTA</v>
      </c>
      <c r="K132" s="54" t="s">
        <v>350</v>
      </c>
      <c r="L132" s="60" t="s">
        <v>351</v>
      </c>
      <c r="M132" s="54" t="s">
        <v>345</v>
      </c>
      <c r="N132" s="85">
        <v>5</v>
      </c>
      <c r="O132" s="54" t="s">
        <v>564</v>
      </c>
      <c r="P132" s="54">
        <v>35</v>
      </c>
    </row>
    <row r="133" spans="2:16">
      <c r="B133" s="54" t="s">
        <v>68</v>
      </c>
      <c r="C133" s="84" t="s">
        <v>899</v>
      </c>
      <c r="D133" s="54" t="s">
        <v>220</v>
      </c>
      <c r="E133" s="60" t="s">
        <v>221</v>
      </c>
      <c r="F133" s="85" t="s">
        <v>342</v>
      </c>
      <c r="G133" s="85" t="s">
        <v>343</v>
      </c>
      <c r="H133" s="86" t="s">
        <v>344</v>
      </c>
      <c r="I133" s="87" t="str">
        <f t="shared" si="4"/>
        <v>Golay0456_NC02</v>
      </c>
      <c r="J133" s="87" t="str">
        <f t="shared" si="5"/>
        <v>gtcGCAATCCTTGCGtgGTGYCAGCMGCCGCGGTA</v>
      </c>
      <c r="K133" s="54" t="s">
        <v>350</v>
      </c>
      <c r="L133" s="60" t="s">
        <v>351</v>
      </c>
      <c r="M133" s="54" t="s">
        <v>345</v>
      </c>
      <c r="N133" s="85">
        <v>5</v>
      </c>
      <c r="O133" s="54" t="s">
        <v>565</v>
      </c>
      <c r="P133" s="54">
        <v>35</v>
      </c>
    </row>
    <row r="134" spans="2:16">
      <c r="B134" s="54" t="s">
        <v>67</v>
      </c>
      <c r="C134" s="54" t="s">
        <v>900</v>
      </c>
      <c r="D134" s="54" t="s">
        <v>222</v>
      </c>
      <c r="E134" s="60" t="s">
        <v>223</v>
      </c>
      <c r="F134" s="85" t="s">
        <v>342</v>
      </c>
      <c r="G134" s="85" t="s">
        <v>343</v>
      </c>
      <c r="H134" s="86" t="s">
        <v>344</v>
      </c>
      <c r="I134" s="87" t="str">
        <f t="shared" si="4"/>
        <v>Golay0457_S0269</v>
      </c>
      <c r="J134" s="87" t="str">
        <f t="shared" si="5"/>
        <v>gtcCCTGCTTCCTTCtgGTGYCAGCMGCCGCGGTA</v>
      </c>
      <c r="K134" s="54" t="s">
        <v>350</v>
      </c>
      <c r="L134" s="60" t="s">
        <v>351</v>
      </c>
      <c r="M134" s="54" t="s">
        <v>345</v>
      </c>
      <c r="N134" s="85">
        <v>5</v>
      </c>
      <c r="O134" s="54" t="s">
        <v>564</v>
      </c>
      <c r="P134" s="54">
        <v>35</v>
      </c>
    </row>
    <row r="135" spans="2:16">
      <c r="B135" s="54" t="s">
        <v>66</v>
      </c>
      <c r="C135" s="54" t="s">
        <v>901</v>
      </c>
      <c r="D135" s="54" t="s">
        <v>224</v>
      </c>
      <c r="E135" s="60" t="s">
        <v>225</v>
      </c>
      <c r="F135" s="85" t="s">
        <v>342</v>
      </c>
      <c r="G135" s="85" t="s">
        <v>343</v>
      </c>
      <c r="H135" s="86" t="s">
        <v>344</v>
      </c>
      <c r="I135" s="87" t="str">
        <f t="shared" si="4"/>
        <v>Golay0458_S0328</v>
      </c>
      <c r="J135" s="87" t="str">
        <f t="shared" si="5"/>
        <v>gtcCAAGGCACAAGGtgGTGYCAGCMGCCGCGGTA</v>
      </c>
      <c r="K135" s="54" t="s">
        <v>350</v>
      </c>
      <c r="L135" s="60" t="s">
        <v>351</v>
      </c>
      <c r="M135" s="54" t="s">
        <v>345</v>
      </c>
      <c r="N135" s="85">
        <v>5</v>
      </c>
      <c r="O135" s="54" t="s">
        <v>564</v>
      </c>
      <c r="P135" s="54">
        <v>35</v>
      </c>
    </row>
    <row r="136" spans="2:16">
      <c r="B136" s="54" t="s">
        <v>65</v>
      </c>
      <c r="C136" s="54" t="s">
        <v>902</v>
      </c>
      <c r="D136" s="54" t="s">
        <v>226</v>
      </c>
      <c r="E136" s="60" t="s">
        <v>227</v>
      </c>
      <c r="F136" s="85" t="s">
        <v>342</v>
      </c>
      <c r="G136" s="85" t="s">
        <v>343</v>
      </c>
      <c r="H136" s="86" t="s">
        <v>344</v>
      </c>
      <c r="I136" s="87" t="str">
        <f t="shared" si="4"/>
        <v>Golay0459_S0115</v>
      </c>
      <c r="J136" s="87" t="str">
        <f t="shared" si="5"/>
        <v>gtcGGCCTATAAGTCtgGTGYCAGCMGCCGCGGTA</v>
      </c>
      <c r="K136" s="54" t="s">
        <v>350</v>
      </c>
      <c r="L136" s="60" t="s">
        <v>351</v>
      </c>
      <c r="M136" s="54" t="s">
        <v>345</v>
      </c>
      <c r="N136" s="85">
        <v>5</v>
      </c>
      <c r="O136" s="54" t="s">
        <v>564</v>
      </c>
      <c r="P136" s="54">
        <v>35</v>
      </c>
    </row>
    <row r="137" spans="2:16">
      <c r="B137" s="54" t="s">
        <v>64</v>
      </c>
      <c r="C137" s="54" t="s">
        <v>903</v>
      </c>
      <c r="D137" s="54" t="s">
        <v>228</v>
      </c>
      <c r="E137" s="60" t="s">
        <v>229</v>
      </c>
      <c r="F137" s="85" t="s">
        <v>342</v>
      </c>
      <c r="G137" s="85" t="s">
        <v>343</v>
      </c>
      <c r="H137" s="86" t="s">
        <v>344</v>
      </c>
      <c r="I137" s="87" t="str">
        <f t="shared" si="4"/>
        <v>Golay0460_S0319</v>
      </c>
      <c r="J137" s="87" t="str">
        <f t="shared" si="5"/>
        <v>gtcTCCATTTCATGCtgGTGYCAGCMGCCGCGGTA</v>
      </c>
      <c r="K137" s="54" t="s">
        <v>350</v>
      </c>
      <c r="L137" s="60" t="s">
        <v>351</v>
      </c>
      <c r="M137" s="54" t="s">
        <v>345</v>
      </c>
      <c r="N137" s="85">
        <v>5</v>
      </c>
      <c r="O137" s="54" t="s">
        <v>564</v>
      </c>
      <c r="P137" s="54">
        <v>35</v>
      </c>
    </row>
    <row r="138" spans="2:16">
      <c r="B138" s="54" t="s">
        <v>63</v>
      </c>
      <c r="C138" s="54" t="s">
        <v>904</v>
      </c>
      <c r="D138" s="54" t="s">
        <v>230</v>
      </c>
      <c r="E138" s="60" t="s">
        <v>231</v>
      </c>
      <c r="F138" s="85" t="s">
        <v>342</v>
      </c>
      <c r="G138" s="85" t="s">
        <v>343</v>
      </c>
      <c r="H138" s="86" t="s">
        <v>344</v>
      </c>
      <c r="I138" s="87" t="str">
        <f t="shared" si="4"/>
        <v>Golay0461_S0198</v>
      </c>
      <c r="J138" s="87" t="str">
        <f t="shared" si="5"/>
        <v>gtcTCGGCGATCATCtgGTGYCAGCMGCCGCGGTA</v>
      </c>
      <c r="K138" s="54" t="s">
        <v>350</v>
      </c>
      <c r="L138" s="60" t="s">
        <v>351</v>
      </c>
      <c r="M138" s="54" t="s">
        <v>345</v>
      </c>
      <c r="N138" s="85">
        <v>5</v>
      </c>
      <c r="O138" s="54" t="s">
        <v>564</v>
      </c>
      <c r="P138" s="54">
        <v>35</v>
      </c>
    </row>
    <row r="139" spans="2:16">
      <c r="B139" s="54" t="s">
        <v>62</v>
      </c>
      <c r="C139" s="54" t="s">
        <v>905</v>
      </c>
      <c r="D139" s="54" t="s">
        <v>232</v>
      </c>
      <c r="E139" s="60" t="s">
        <v>233</v>
      </c>
      <c r="F139" s="85" t="s">
        <v>342</v>
      </c>
      <c r="G139" s="85" t="s">
        <v>343</v>
      </c>
      <c r="H139" s="86" t="s">
        <v>344</v>
      </c>
      <c r="I139" s="87" t="str">
        <f t="shared" si="4"/>
        <v>Golay0462_S0245</v>
      </c>
      <c r="J139" s="87" t="str">
        <f t="shared" si="5"/>
        <v>gtcGTTTCACGCGAAtgGTGYCAGCMGCCGCGGTA</v>
      </c>
      <c r="K139" s="54" t="s">
        <v>350</v>
      </c>
      <c r="L139" s="60" t="s">
        <v>351</v>
      </c>
      <c r="M139" s="54" t="s">
        <v>345</v>
      </c>
      <c r="N139" s="85">
        <v>5</v>
      </c>
      <c r="O139" s="54" t="s">
        <v>564</v>
      </c>
      <c r="P139" s="54">
        <v>35</v>
      </c>
    </row>
    <row r="140" spans="2:16">
      <c r="B140" s="54" t="s">
        <v>61</v>
      </c>
      <c r="C140" s="54" t="s">
        <v>906</v>
      </c>
      <c r="D140" s="54" t="s">
        <v>234</v>
      </c>
      <c r="E140" s="60" t="s">
        <v>235</v>
      </c>
      <c r="F140" s="85" t="s">
        <v>342</v>
      </c>
      <c r="G140" s="85" t="s">
        <v>343</v>
      </c>
      <c r="H140" s="86" t="s">
        <v>344</v>
      </c>
      <c r="I140" s="87" t="str">
        <f t="shared" si="4"/>
        <v>Golay0463_S0145</v>
      </c>
      <c r="J140" s="87" t="str">
        <f t="shared" si="5"/>
        <v>gtcACAAGAACCTTGtgGTGYCAGCMGCCGCGGTA</v>
      </c>
      <c r="K140" s="54" t="s">
        <v>350</v>
      </c>
      <c r="L140" s="60" t="s">
        <v>351</v>
      </c>
      <c r="M140" s="54" t="s">
        <v>345</v>
      </c>
      <c r="N140" s="85">
        <v>5</v>
      </c>
      <c r="O140" s="54" t="s">
        <v>564</v>
      </c>
      <c r="P140" s="54">
        <v>35</v>
      </c>
    </row>
    <row r="141" spans="2:16">
      <c r="B141" s="54" t="s">
        <v>60</v>
      </c>
      <c r="C141" s="54" t="s">
        <v>907</v>
      </c>
      <c r="D141" s="54" t="s">
        <v>236</v>
      </c>
      <c r="E141" s="60" t="s">
        <v>237</v>
      </c>
      <c r="F141" s="85" t="s">
        <v>342</v>
      </c>
      <c r="G141" s="85" t="s">
        <v>343</v>
      </c>
      <c r="H141" s="86" t="s">
        <v>344</v>
      </c>
      <c r="I141" s="87" t="str">
        <f t="shared" si="4"/>
        <v>Golay0464_S0116</v>
      </c>
      <c r="J141" s="87" t="str">
        <f t="shared" si="5"/>
        <v>gtcTACTCTCTTAGCtgGTGYCAGCMGCCGCGGTA</v>
      </c>
      <c r="K141" s="54" t="s">
        <v>350</v>
      </c>
      <c r="L141" s="60" t="s">
        <v>351</v>
      </c>
      <c r="M141" s="54" t="s">
        <v>345</v>
      </c>
      <c r="N141" s="85">
        <v>5</v>
      </c>
      <c r="O141" s="54" t="s">
        <v>564</v>
      </c>
      <c r="P141" s="54">
        <v>35</v>
      </c>
    </row>
    <row r="142" spans="2:16">
      <c r="B142" s="54" t="s">
        <v>59</v>
      </c>
      <c r="C142" s="54" t="s">
        <v>908</v>
      </c>
      <c r="D142" s="54" t="s">
        <v>238</v>
      </c>
      <c r="E142" s="60" t="s">
        <v>239</v>
      </c>
      <c r="F142" s="85" t="s">
        <v>342</v>
      </c>
      <c r="G142" s="85" t="s">
        <v>343</v>
      </c>
      <c r="H142" s="86" t="s">
        <v>344</v>
      </c>
      <c r="I142" s="87" t="str">
        <f t="shared" si="4"/>
        <v>Golay0465_S0119</v>
      </c>
      <c r="J142" s="87" t="str">
        <f t="shared" si="5"/>
        <v>gtcAACTGTTCGCGCtgGTGYCAGCMGCCGCGGTA</v>
      </c>
      <c r="K142" s="54" t="s">
        <v>350</v>
      </c>
      <c r="L142" s="60" t="s">
        <v>351</v>
      </c>
      <c r="M142" s="54" t="s">
        <v>345</v>
      </c>
      <c r="N142" s="85">
        <v>5</v>
      </c>
      <c r="O142" s="54" t="s">
        <v>564</v>
      </c>
      <c r="P142" s="54">
        <v>35</v>
      </c>
    </row>
    <row r="143" spans="2:16">
      <c r="B143" s="54" t="s">
        <v>58</v>
      </c>
      <c r="C143" s="54" t="s">
        <v>909</v>
      </c>
      <c r="D143" s="54" t="s">
        <v>240</v>
      </c>
      <c r="E143" s="60" t="s">
        <v>241</v>
      </c>
      <c r="F143" s="85" t="s">
        <v>342</v>
      </c>
      <c r="G143" s="85" t="s">
        <v>343</v>
      </c>
      <c r="H143" s="86" t="s">
        <v>344</v>
      </c>
      <c r="I143" s="87" t="str">
        <f t="shared" si="4"/>
        <v>Golay0466_S0134</v>
      </c>
      <c r="J143" s="87" t="str">
        <f t="shared" si="5"/>
        <v>gtcCGAAGCATCTACtgGTGYCAGCMGCCGCGGTA</v>
      </c>
      <c r="K143" s="54" t="s">
        <v>350</v>
      </c>
      <c r="L143" s="60" t="s">
        <v>351</v>
      </c>
      <c r="M143" s="54" t="s">
        <v>345</v>
      </c>
      <c r="N143" s="85">
        <v>5</v>
      </c>
      <c r="O143" s="54" t="s">
        <v>564</v>
      </c>
      <c r="P143" s="54">
        <v>35</v>
      </c>
    </row>
    <row r="144" spans="2:16">
      <c r="B144" s="54" t="s">
        <v>57</v>
      </c>
      <c r="C144" s="54" t="s">
        <v>910</v>
      </c>
      <c r="D144" s="54" t="s">
        <v>242</v>
      </c>
      <c r="E144" s="60" t="s">
        <v>243</v>
      </c>
      <c r="F144" s="85" t="s">
        <v>342</v>
      </c>
      <c r="G144" s="85" t="s">
        <v>343</v>
      </c>
      <c r="H144" s="86" t="s">
        <v>344</v>
      </c>
      <c r="I144" s="87" t="str">
        <f t="shared" si="4"/>
        <v>Golay0467_S0137</v>
      </c>
      <c r="J144" s="87" t="str">
        <f t="shared" si="5"/>
        <v>gtcGTTTGGCCACACtgGTGYCAGCMGCCGCGGTA</v>
      </c>
      <c r="K144" s="54" t="s">
        <v>350</v>
      </c>
      <c r="L144" s="60" t="s">
        <v>351</v>
      </c>
      <c r="M144" s="54" t="s">
        <v>345</v>
      </c>
      <c r="N144" s="85">
        <v>5</v>
      </c>
      <c r="O144" s="54" t="s">
        <v>564</v>
      </c>
      <c r="P144" s="54">
        <v>35</v>
      </c>
    </row>
    <row r="145" spans="2:16">
      <c r="B145" s="54" t="s">
        <v>56</v>
      </c>
      <c r="C145" s="54" t="s">
        <v>911</v>
      </c>
      <c r="D145" s="54" t="s">
        <v>244</v>
      </c>
      <c r="E145" s="60" t="s">
        <v>245</v>
      </c>
      <c r="F145" s="85" t="s">
        <v>342</v>
      </c>
      <c r="G145" s="85" t="s">
        <v>343</v>
      </c>
      <c r="H145" s="86" t="s">
        <v>344</v>
      </c>
      <c r="I145" s="87" t="str">
        <f t="shared" si="4"/>
        <v>Golay0468_S0323</v>
      </c>
      <c r="J145" s="87" t="str">
        <f t="shared" si="5"/>
        <v>gtcTCAGGTTGCCCAtgGTGYCAGCMGCCGCGGTA</v>
      </c>
      <c r="K145" s="54" t="s">
        <v>350</v>
      </c>
      <c r="L145" s="60" t="s">
        <v>351</v>
      </c>
      <c r="M145" s="54" t="s">
        <v>345</v>
      </c>
      <c r="N145" s="85">
        <v>5</v>
      </c>
      <c r="O145" s="54" t="s">
        <v>564</v>
      </c>
      <c r="P145" s="54">
        <v>35</v>
      </c>
    </row>
    <row r="146" spans="2:16">
      <c r="B146" s="54" t="s">
        <v>55</v>
      </c>
      <c r="C146" s="54" t="s">
        <v>912</v>
      </c>
      <c r="D146" s="54" t="s">
        <v>246</v>
      </c>
      <c r="E146" s="60" t="s">
        <v>247</v>
      </c>
      <c r="F146" s="85" t="s">
        <v>342</v>
      </c>
      <c r="G146" s="85" t="s">
        <v>343</v>
      </c>
      <c r="H146" s="86" t="s">
        <v>344</v>
      </c>
      <c r="I146" s="87" t="str">
        <f t="shared" si="4"/>
        <v>Golay0469_S0075</v>
      </c>
      <c r="J146" s="87" t="str">
        <f t="shared" si="5"/>
        <v>gtcTCATTCCACTCAtgGTGYCAGCMGCCGCGGTA</v>
      </c>
      <c r="K146" s="54" t="s">
        <v>350</v>
      </c>
      <c r="L146" s="60" t="s">
        <v>351</v>
      </c>
      <c r="M146" s="54" t="s">
        <v>345</v>
      </c>
      <c r="N146" s="85">
        <v>5</v>
      </c>
      <c r="O146" s="54" t="s">
        <v>564</v>
      </c>
      <c r="P146" s="54">
        <v>35</v>
      </c>
    </row>
    <row r="147" spans="2:16">
      <c r="B147" s="54" t="s">
        <v>54</v>
      </c>
      <c r="C147" s="54" t="s">
        <v>913</v>
      </c>
      <c r="D147" s="54" t="s">
        <v>248</v>
      </c>
      <c r="E147" s="60" t="s">
        <v>249</v>
      </c>
      <c r="F147" s="85" t="s">
        <v>342</v>
      </c>
      <c r="G147" s="85" t="s">
        <v>343</v>
      </c>
      <c r="H147" s="86" t="s">
        <v>344</v>
      </c>
      <c r="I147" s="87" t="str">
        <f t="shared" si="4"/>
        <v>Golay0470_S0249</v>
      </c>
      <c r="J147" s="87" t="str">
        <f t="shared" si="5"/>
        <v>gtcGTCACATCACGAtgGTGYCAGCMGCCGCGGTA</v>
      </c>
      <c r="K147" s="54" t="s">
        <v>350</v>
      </c>
      <c r="L147" s="60" t="s">
        <v>351</v>
      </c>
      <c r="M147" s="54" t="s">
        <v>345</v>
      </c>
      <c r="N147" s="85">
        <v>5</v>
      </c>
      <c r="O147" s="54" t="s">
        <v>564</v>
      </c>
      <c r="P147" s="54">
        <v>35</v>
      </c>
    </row>
    <row r="148" spans="2:16">
      <c r="B148" s="54" t="s">
        <v>53</v>
      </c>
      <c r="C148" s="54" t="s">
        <v>914</v>
      </c>
      <c r="D148" s="54" t="s">
        <v>250</v>
      </c>
      <c r="E148" s="60" t="s">
        <v>251</v>
      </c>
      <c r="F148" s="85" t="s">
        <v>342</v>
      </c>
      <c r="G148" s="85" t="s">
        <v>343</v>
      </c>
      <c r="H148" s="86" t="s">
        <v>344</v>
      </c>
      <c r="I148" s="87" t="str">
        <f t="shared" si="4"/>
        <v>Golay0471_S0357</v>
      </c>
      <c r="J148" s="87" t="str">
        <f t="shared" si="5"/>
        <v>gtcCGACATTTCTCTtgGTGYCAGCMGCCGCGGTA</v>
      </c>
      <c r="K148" s="54" t="s">
        <v>350</v>
      </c>
      <c r="L148" s="60" t="s">
        <v>351</v>
      </c>
      <c r="M148" s="54" t="s">
        <v>345</v>
      </c>
      <c r="N148" s="85">
        <v>5</v>
      </c>
      <c r="O148" s="54" t="s">
        <v>564</v>
      </c>
      <c r="P148" s="54">
        <v>35</v>
      </c>
    </row>
    <row r="149" spans="2:16">
      <c r="B149" s="54" t="s">
        <v>52</v>
      </c>
      <c r="C149" s="54" t="s">
        <v>915</v>
      </c>
      <c r="D149" s="54" t="s">
        <v>252</v>
      </c>
      <c r="E149" s="60" t="s">
        <v>253</v>
      </c>
      <c r="F149" s="85" t="s">
        <v>342</v>
      </c>
      <c r="G149" s="85" t="s">
        <v>343</v>
      </c>
      <c r="H149" s="86" t="s">
        <v>344</v>
      </c>
      <c r="I149" s="87" t="str">
        <f t="shared" si="4"/>
        <v>Golay0472_S0135</v>
      </c>
      <c r="J149" s="87" t="str">
        <f t="shared" si="5"/>
        <v>gtcGGACGTTAACTAtgGTGYCAGCMGCCGCGGTA</v>
      </c>
      <c r="K149" s="54" t="s">
        <v>350</v>
      </c>
      <c r="L149" s="60" t="s">
        <v>351</v>
      </c>
      <c r="M149" s="54" t="s">
        <v>345</v>
      </c>
      <c r="N149" s="85">
        <v>5</v>
      </c>
      <c r="O149" s="54" t="s">
        <v>564</v>
      </c>
      <c r="P149" s="54">
        <v>35</v>
      </c>
    </row>
    <row r="150" spans="2:16">
      <c r="B150" s="54" t="s">
        <v>51</v>
      </c>
      <c r="C150" s="54" t="s">
        <v>916</v>
      </c>
      <c r="D150" s="54" t="s">
        <v>254</v>
      </c>
      <c r="E150" s="60" t="s">
        <v>255</v>
      </c>
      <c r="F150" s="85" t="s">
        <v>342</v>
      </c>
      <c r="G150" s="85" t="s">
        <v>343</v>
      </c>
      <c r="H150" s="86" t="s">
        <v>344</v>
      </c>
      <c r="I150" s="87" t="str">
        <f t="shared" si="4"/>
        <v>Golay0473_S0091</v>
      </c>
      <c r="J150" s="87" t="str">
        <f t="shared" si="5"/>
        <v>gtcTAGCAGTTGCGTtgGTGYCAGCMGCCGCGGTA</v>
      </c>
      <c r="K150" s="54" t="s">
        <v>350</v>
      </c>
      <c r="L150" s="60" t="s">
        <v>351</v>
      </c>
      <c r="M150" s="54" t="s">
        <v>345</v>
      </c>
      <c r="N150" s="85">
        <v>5</v>
      </c>
      <c r="O150" s="54" t="s">
        <v>564</v>
      </c>
      <c r="P150" s="54">
        <v>35</v>
      </c>
    </row>
    <row r="151" spans="2:16">
      <c r="B151" s="54" t="s">
        <v>50</v>
      </c>
      <c r="C151" s="54" t="s">
        <v>917</v>
      </c>
      <c r="D151" s="54" t="s">
        <v>256</v>
      </c>
      <c r="E151" s="60" t="s">
        <v>257</v>
      </c>
      <c r="F151" s="85" t="s">
        <v>342</v>
      </c>
      <c r="G151" s="85" t="s">
        <v>343</v>
      </c>
      <c r="H151" s="86" t="s">
        <v>344</v>
      </c>
      <c r="I151" s="87" t="str">
        <f t="shared" si="4"/>
        <v>Golay0474_S0334</v>
      </c>
      <c r="J151" s="87" t="str">
        <f t="shared" si="5"/>
        <v>gtcCACGCTATTGGAtgGTGYCAGCMGCCGCGGTA</v>
      </c>
      <c r="K151" s="54" t="s">
        <v>350</v>
      </c>
      <c r="L151" s="60" t="s">
        <v>351</v>
      </c>
      <c r="M151" s="54" t="s">
        <v>345</v>
      </c>
      <c r="N151" s="85">
        <v>5</v>
      </c>
      <c r="O151" s="54" t="s">
        <v>564</v>
      </c>
      <c r="P151" s="54">
        <v>35</v>
      </c>
    </row>
    <row r="152" spans="2:16">
      <c r="B152" s="54" t="s">
        <v>49</v>
      </c>
      <c r="C152" s="54" t="s">
        <v>918</v>
      </c>
      <c r="D152" s="54" t="s">
        <v>258</v>
      </c>
      <c r="E152" s="60" t="s">
        <v>259</v>
      </c>
      <c r="F152" s="85" t="s">
        <v>342</v>
      </c>
      <c r="G152" s="85" t="s">
        <v>343</v>
      </c>
      <c r="H152" s="86" t="s">
        <v>344</v>
      </c>
      <c r="I152" s="87" t="str">
        <f t="shared" si="4"/>
        <v>Golay0475_S0002</v>
      </c>
      <c r="J152" s="87" t="str">
        <f t="shared" si="5"/>
        <v>gtcAACTTCACTTCCtgGTGYCAGCMGCCGCGGTA</v>
      </c>
      <c r="K152" s="54" t="s">
        <v>350</v>
      </c>
      <c r="L152" s="60" t="s">
        <v>351</v>
      </c>
      <c r="M152" s="54" t="s">
        <v>345</v>
      </c>
      <c r="N152" s="85">
        <v>5</v>
      </c>
      <c r="O152" s="54" t="s">
        <v>564</v>
      </c>
      <c r="P152" s="54">
        <v>35</v>
      </c>
    </row>
    <row r="153" spans="2:16">
      <c r="B153" s="54" t="s">
        <v>48</v>
      </c>
      <c r="C153" s="54" t="s">
        <v>919</v>
      </c>
      <c r="D153" s="54" t="s">
        <v>260</v>
      </c>
      <c r="E153" s="60" t="s">
        <v>261</v>
      </c>
      <c r="F153" s="85" t="s">
        <v>342</v>
      </c>
      <c r="G153" s="85" t="s">
        <v>343</v>
      </c>
      <c r="H153" s="86" t="s">
        <v>344</v>
      </c>
      <c r="I153" s="87" t="str">
        <f t="shared" si="4"/>
        <v>Golay0476_S0192</v>
      </c>
      <c r="J153" s="87" t="str">
        <f t="shared" si="5"/>
        <v>gtcCCAGTGGATATAtgGTGYCAGCMGCCGCGGTA</v>
      </c>
      <c r="K153" s="54" t="s">
        <v>350</v>
      </c>
      <c r="L153" s="60" t="s">
        <v>351</v>
      </c>
      <c r="M153" s="54" t="s">
        <v>345</v>
      </c>
      <c r="N153" s="85">
        <v>5</v>
      </c>
      <c r="O153" s="54" t="s">
        <v>564</v>
      </c>
      <c r="P153" s="54">
        <v>35</v>
      </c>
    </row>
    <row r="154" spans="2:16">
      <c r="B154" s="54" t="s">
        <v>47</v>
      </c>
      <c r="C154" s="54" t="s">
        <v>920</v>
      </c>
      <c r="D154" s="54" t="s">
        <v>262</v>
      </c>
      <c r="E154" s="60" t="s">
        <v>263</v>
      </c>
      <c r="F154" s="85" t="s">
        <v>342</v>
      </c>
      <c r="G154" s="85" t="s">
        <v>343</v>
      </c>
      <c r="H154" s="86" t="s">
        <v>344</v>
      </c>
      <c r="I154" s="87" t="str">
        <f t="shared" si="4"/>
        <v>Golay0477_S0139</v>
      </c>
      <c r="J154" s="87" t="str">
        <f t="shared" si="5"/>
        <v>gtcTGTGTGTAACGCtgGTGYCAGCMGCCGCGGTA</v>
      </c>
      <c r="K154" s="54" t="s">
        <v>350</v>
      </c>
      <c r="L154" s="60" t="s">
        <v>351</v>
      </c>
      <c r="M154" s="54" t="s">
        <v>345</v>
      </c>
      <c r="N154" s="85">
        <v>5</v>
      </c>
      <c r="O154" s="54" t="s">
        <v>564</v>
      </c>
      <c r="P154" s="54">
        <v>35</v>
      </c>
    </row>
    <row r="155" spans="2:16">
      <c r="B155" s="54" t="s">
        <v>46</v>
      </c>
      <c r="C155" s="54" t="s">
        <v>921</v>
      </c>
      <c r="D155" s="54" t="s">
        <v>264</v>
      </c>
      <c r="E155" s="60" t="s">
        <v>265</v>
      </c>
      <c r="F155" s="85" t="s">
        <v>342</v>
      </c>
      <c r="G155" s="85" t="s">
        <v>343</v>
      </c>
      <c r="H155" s="86" t="s">
        <v>344</v>
      </c>
      <c r="I155" s="87" t="str">
        <f t="shared" si="4"/>
        <v>Golay0478_S0166</v>
      </c>
      <c r="J155" s="87" t="str">
        <f t="shared" si="5"/>
        <v>gtcCCAATCGTGCAAtgGTGYCAGCMGCCGCGGTA</v>
      </c>
      <c r="K155" s="54" t="s">
        <v>350</v>
      </c>
      <c r="L155" s="60" t="s">
        <v>351</v>
      </c>
      <c r="M155" s="54" t="s">
        <v>345</v>
      </c>
      <c r="N155" s="85">
        <v>5</v>
      </c>
      <c r="O155" s="54" t="s">
        <v>564</v>
      </c>
      <c r="P155" s="54">
        <v>35</v>
      </c>
    </row>
    <row r="156" spans="2:16">
      <c r="B156" s="54" t="s">
        <v>45</v>
      </c>
      <c r="C156" s="54" t="s">
        <v>922</v>
      </c>
      <c r="D156" s="54" t="s">
        <v>266</v>
      </c>
      <c r="E156" s="60" t="s">
        <v>267</v>
      </c>
      <c r="F156" s="85" t="s">
        <v>342</v>
      </c>
      <c r="G156" s="85" t="s">
        <v>343</v>
      </c>
      <c r="H156" s="86" t="s">
        <v>344</v>
      </c>
      <c r="I156" s="87" t="str">
        <f t="shared" si="4"/>
        <v>Golay0479_S0184</v>
      </c>
      <c r="J156" s="87" t="str">
        <f t="shared" si="5"/>
        <v>gtcAGGCTAGCAGAGtgGTGYCAGCMGCCGCGGTA</v>
      </c>
      <c r="K156" s="54" t="s">
        <v>350</v>
      </c>
      <c r="L156" s="60" t="s">
        <v>351</v>
      </c>
      <c r="M156" s="54" t="s">
        <v>345</v>
      </c>
      <c r="N156" s="85">
        <v>5</v>
      </c>
      <c r="O156" s="54" t="s">
        <v>564</v>
      </c>
      <c r="P156" s="54">
        <v>35</v>
      </c>
    </row>
    <row r="157" spans="2:16">
      <c r="B157" s="54" t="s">
        <v>44</v>
      </c>
      <c r="C157" s="54" t="s">
        <v>923</v>
      </c>
      <c r="D157" s="54" t="s">
        <v>268</v>
      </c>
      <c r="E157" s="60" t="s">
        <v>269</v>
      </c>
      <c r="F157" s="85" t="s">
        <v>342</v>
      </c>
      <c r="G157" s="85" t="s">
        <v>343</v>
      </c>
      <c r="H157" s="86" t="s">
        <v>344</v>
      </c>
      <c r="I157" s="87" t="str">
        <f t="shared" si="4"/>
        <v>Golay0480_S0157</v>
      </c>
      <c r="J157" s="87" t="str">
        <f t="shared" si="5"/>
        <v>gtcGTCACTCCGAACtgGTGYCAGCMGCCGCGGTA</v>
      </c>
      <c r="K157" s="54" t="s">
        <v>350</v>
      </c>
      <c r="L157" s="60" t="s">
        <v>351</v>
      </c>
      <c r="M157" s="54" t="s">
        <v>345</v>
      </c>
      <c r="N157" s="85">
        <v>5</v>
      </c>
      <c r="O157" s="54" t="s">
        <v>564</v>
      </c>
      <c r="P157" s="54">
        <v>35</v>
      </c>
    </row>
    <row r="158" spans="2:16">
      <c r="B158" s="54" t="s">
        <v>43</v>
      </c>
      <c r="C158" s="54" t="s">
        <v>924</v>
      </c>
      <c r="D158" s="54" t="s">
        <v>270</v>
      </c>
      <c r="E158" s="60" t="s">
        <v>271</v>
      </c>
      <c r="F158" s="85" t="s">
        <v>342</v>
      </c>
      <c r="G158" s="85" t="s">
        <v>343</v>
      </c>
      <c r="H158" s="86" t="s">
        <v>344</v>
      </c>
      <c r="I158" s="87" t="str">
        <f t="shared" si="4"/>
        <v>Golay0481_S0028</v>
      </c>
      <c r="J158" s="87" t="str">
        <f t="shared" si="5"/>
        <v>gtcCACCGAAATCTGtgGTGYCAGCMGCCGCGGTA</v>
      </c>
      <c r="K158" s="54" t="s">
        <v>350</v>
      </c>
      <c r="L158" s="60" t="s">
        <v>351</v>
      </c>
      <c r="M158" s="54" t="s">
        <v>345</v>
      </c>
      <c r="N158" s="85">
        <v>5</v>
      </c>
      <c r="O158" s="54" t="s">
        <v>564</v>
      </c>
      <c r="P158" s="54">
        <v>35</v>
      </c>
    </row>
    <row r="159" spans="2:16">
      <c r="B159" s="54" t="s">
        <v>42</v>
      </c>
      <c r="C159" s="54" t="s">
        <v>925</v>
      </c>
      <c r="D159" s="54" t="s">
        <v>272</v>
      </c>
      <c r="E159" s="60" t="s">
        <v>273</v>
      </c>
      <c r="F159" s="85" t="s">
        <v>342</v>
      </c>
      <c r="G159" s="85" t="s">
        <v>343</v>
      </c>
      <c r="H159" s="86" t="s">
        <v>344</v>
      </c>
      <c r="I159" s="87" t="str">
        <f t="shared" si="4"/>
        <v>Golay0482_S0033</v>
      </c>
      <c r="J159" s="87" t="str">
        <f t="shared" si="5"/>
        <v>gtcTGACGTAGAACTtgGTGYCAGCMGCCGCGGTA</v>
      </c>
      <c r="K159" s="54" t="s">
        <v>350</v>
      </c>
      <c r="L159" s="60" t="s">
        <v>351</v>
      </c>
      <c r="M159" s="54" t="s">
        <v>345</v>
      </c>
      <c r="N159" s="85">
        <v>5</v>
      </c>
      <c r="O159" s="54" t="s">
        <v>564</v>
      </c>
      <c r="P159" s="54">
        <v>35</v>
      </c>
    </row>
    <row r="160" spans="2:16">
      <c r="B160" s="54" t="s">
        <v>41</v>
      </c>
      <c r="C160" s="54" t="s">
        <v>926</v>
      </c>
      <c r="D160" s="54" t="s">
        <v>274</v>
      </c>
      <c r="E160" s="60" t="s">
        <v>275</v>
      </c>
      <c r="F160" s="85" t="s">
        <v>342</v>
      </c>
      <c r="G160" s="85" t="s">
        <v>343</v>
      </c>
      <c r="H160" s="86" t="s">
        <v>344</v>
      </c>
      <c r="I160" s="87" t="str">
        <f t="shared" si="4"/>
        <v>Golay0483_S0243</v>
      </c>
      <c r="J160" s="87" t="str">
        <f t="shared" si="5"/>
        <v>gtcCTATGCCGGCTAtgGTGYCAGCMGCCGCGGTA</v>
      </c>
      <c r="K160" s="54" t="s">
        <v>350</v>
      </c>
      <c r="L160" s="60" t="s">
        <v>351</v>
      </c>
      <c r="M160" s="54" t="s">
        <v>345</v>
      </c>
      <c r="N160" s="85">
        <v>5</v>
      </c>
      <c r="O160" s="54" t="s">
        <v>564</v>
      </c>
      <c r="P160" s="54">
        <v>35</v>
      </c>
    </row>
    <row r="161" spans="2:16">
      <c r="B161" s="54" t="s">
        <v>40</v>
      </c>
      <c r="C161" s="54" t="s">
        <v>927</v>
      </c>
      <c r="D161" s="54" t="s">
        <v>276</v>
      </c>
      <c r="E161" s="60" t="s">
        <v>277</v>
      </c>
      <c r="F161" s="85" t="s">
        <v>342</v>
      </c>
      <c r="G161" s="85" t="s">
        <v>343</v>
      </c>
      <c r="H161" s="86" t="s">
        <v>344</v>
      </c>
      <c r="I161" s="87" t="str">
        <f t="shared" si="4"/>
        <v>Golay0484_S0256</v>
      </c>
      <c r="J161" s="87" t="str">
        <f t="shared" si="5"/>
        <v>gtcGTGGTATGGGAGtgGTGYCAGCMGCCGCGGTA</v>
      </c>
      <c r="K161" s="54" t="s">
        <v>350</v>
      </c>
      <c r="L161" s="60" t="s">
        <v>351</v>
      </c>
      <c r="M161" s="54" t="s">
        <v>345</v>
      </c>
      <c r="N161" s="85">
        <v>5</v>
      </c>
      <c r="O161" s="54" t="s">
        <v>564</v>
      </c>
      <c r="P161" s="54">
        <v>35</v>
      </c>
    </row>
    <row r="162" spans="2:16">
      <c r="B162" s="54" t="s">
        <v>39</v>
      </c>
      <c r="C162" s="54" t="s">
        <v>928</v>
      </c>
      <c r="D162" s="54" t="s">
        <v>278</v>
      </c>
      <c r="E162" s="60" t="s">
        <v>279</v>
      </c>
      <c r="F162" s="85" t="s">
        <v>342</v>
      </c>
      <c r="G162" s="85" t="s">
        <v>343</v>
      </c>
      <c r="H162" s="86" t="s">
        <v>344</v>
      </c>
      <c r="I162" s="87" t="str">
        <f t="shared" si="4"/>
        <v>Golay0485_S0048</v>
      </c>
      <c r="J162" s="87" t="str">
        <f t="shared" si="5"/>
        <v>gtcTGTACCAACCGAtgGTGYCAGCMGCCGCGGTA</v>
      </c>
      <c r="K162" s="54" t="s">
        <v>350</v>
      </c>
      <c r="L162" s="60" t="s">
        <v>351</v>
      </c>
      <c r="M162" s="54" t="s">
        <v>345</v>
      </c>
      <c r="N162" s="85">
        <v>5</v>
      </c>
      <c r="O162" s="54" t="s">
        <v>564</v>
      </c>
      <c r="P162" s="54">
        <v>35</v>
      </c>
    </row>
    <row r="163" spans="2:16">
      <c r="B163" s="54" t="s">
        <v>38</v>
      </c>
      <c r="C163" s="54" t="s">
        <v>929</v>
      </c>
      <c r="D163" s="54" t="s">
        <v>280</v>
      </c>
      <c r="E163" s="60" t="s">
        <v>281</v>
      </c>
      <c r="F163" s="85" t="s">
        <v>342</v>
      </c>
      <c r="G163" s="85" t="s">
        <v>343</v>
      </c>
      <c r="H163" s="86" t="s">
        <v>344</v>
      </c>
      <c r="I163" s="87" t="str">
        <f t="shared" ref="I163:I193" si="6">(D163&amp;"_"&amp;C163)</f>
        <v>Golay0486_S0241</v>
      </c>
      <c r="J163" s="87" t="str">
        <f t="shared" ref="J163:J193" si="7">CONCATENATE(F163,E163,G163,H163)</f>
        <v>gtcAGGGTACAGGGTtgGTGYCAGCMGCCGCGGTA</v>
      </c>
      <c r="K163" s="54" t="s">
        <v>350</v>
      </c>
      <c r="L163" s="60" t="s">
        <v>351</v>
      </c>
      <c r="M163" s="54" t="s">
        <v>345</v>
      </c>
      <c r="N163" s="85">
        <v>5</v>
      </c>
      <c r="O163" s="54" t="s">
        <v>564</v>
      </c>
      <c r="P163" s="54">
        <v>35</v>
      </c>
    </row>
    <row r="164" spans="2:16">
      <c r="B164" s="54" t="s">
        <v>37</v>
      </c>
      <c r="C164" s="54" t="s">
        <v>930</v>
      </c>
      <c r="D164" s="54" t="s">
        <v>282</v>
      </c>
      <c r="E164" s="60" t="s">
        <v>283</v>
      </c>
      <c r="F164" s="85" t="s">
        <v>342</v>
      </c>
      <c r="G164" s="85" t="s">
        <v>343</v>
      </c>
      <c r="H164" s="86" t="s">
        <v>344</v>
      </c>
      <c r="I164" s="87" t="str">
        <f t="shared" si="6"/>
        <v>Golay0487_S0092</v>
      </c>
      <c r="J164" s="87" t="str">
        <f t="shared" si="7"/>
        <v>gtcAGAGTGCTAATCtgGTGYCAGCMGCCGCGGTA</v>
      </c>
      <c r="K164" s="54" t="s">
        <v>350</v>
      </c>
      <c r="L164" s="60" t="s">
        <v>351</v>
      </c>
      <c r="M164" s="54" t="s">
        <v>345</v>
      </c>
      <c r="N164" s="85">
        <v>5</v>
      </c>
      <c r="O164" s="54" t="s">
        <v>564</v>
      </c>
      <c r="P164" s="54">
        <v>35</v>
      </c>
    </row>
    <row r="165" spans="2:16">
      <c r="B165" s="54" t="s">
        <v>36</v>
      </c>
      <c r="C165" s="54" t="s">
        <v>931</v>
      </c>
      <c r="D165" s="54" t="s">
        <v>284</v>
      </c>
      <c r="E165" s="60" t="s">
        <v>285</v>
      </c>
      <c r="F165" s="85" t="s">
        <v>342</v>
      </c>
      <c r="G165" s="85" t="s">
        <v>343</v>
      </c>
      <c r="H165" s="86" t="s">
        <v>344</v>
      </c>
      <c r="I165" s="87" t="str">
        <f t="shared" si="6"/>
        <v>Golay0488_S0275</v>
      </c>
      <c r="J165" s="87" t="str">
        <f t="shared" si="7"/>
        <v>gtcTTGGCGGGTTATtgGTGYCAGCMGCCGCGGTA</v>
      </c>
      <c r="K165" s="54" t="s">
        <v>350</v>
      </c>
      <c r="L165" s="60" t="s">
        <v>351</v>
      </c>
      <c r="M165" s="54" t="s">
        <v>345</v>
      </c>
      <c r="N165" s="85">
        <v>5</v>
      </c>
      <c r="O165" s="54" t="s">
        <v>564</v>
      </c>
      <c r="P165" s="54">
        <v>35</v>
      </c>
    </row>
    <row r="166" spans="2:16">
      <c r="B166" s="54" t="s">
        <v>35</v>
      </c>
      <c r="C166" s="54" t="s">
        <v>932</v>
      </c>
      <c r="D166" s="54" t="s">
        <v>286</v>
      </c>
      <c r="E166" s="60" t="s">
        <v>287</v>
      </c>
      <c r="F166" s="85" t="s">
        <v>342</v>
      </c>
      <c r="G166" s="85" t="s">
        <v>343</v>
      </c>
      <c r="H166" s="86" t="s">
        <v>344</v>
      </c>
      <c r="I166" s="87" t="str">
        <f t="shared" si="6"/>
        <v>Golay0489_S0108</v>
      </c>
      <c r="J166" s="87" t="str">
        <f t="shared" si="7"/>
        <v>gtcCACGATGGTCATtgGTGYCAGCMGCCGCGGTA</v>
      </c>
      <c r="K166" s="54" t="s">
        <v>350</v>
      </c>
      <c r="L166" s="60" t="s">
        <v>351</v>
      </c>
      <c r="M166" s="54" t="s">
        <v>345</v>
      </c>
      <c r="N166" s="85">
        <v>5</v>
      </c>
      <c r="O166" s="54" t="s">
        <v>564</v>
      </c>
      <c r="P166" s="54">
        <v>35</v>
      </c>
    </row>
    <row r="167" spans="2:16">
      <c r="B167" s="54" t="s">
        <v>34</v>
      </c>
      <c r="C167" s="54" t="s">
        <v>933</v>
      </c>
      <c r="D167" s="54" t="s">
        <v>288</v>
      </c>
      <c r="E167" s="60" t="s">
        <v>289</v>
      </c>
      <c r="F167" s="85" t="s">
        <v>342</v>
      </c>
      <c r="G167" s="85" t="s">
        <v>343</v>
      </c>
      <c r="H167" s="86" t="s">
        <v>344</v>
      </c>
      <c r="I167" s="87" t="str">
        <f t="shared" si="6"/>
        <v>Golay0490_S0333</v>
      </c>
      <c r="J167" s="87" t="str">
        <f t="shared" si="7"/>
        <v>gtcGTCACCAATCCGtgGTGYCAGCMGCCGCGGTA</v>
      </c>
      <c r="K167" s="54" t="s">
        <v>350</v>
      </c>
      <c r="L167" s="60" t="s">
        <v>351</v>
      </c>
      <c r="M167" s="54" t="s">
        <v>345</v>
      </c>
      <c r="N167" s="85">
        <v>5</v>
      </c>
      <c r="O167" s="54" t="s">
        <v>564</v>
      </c>
      <c r="P167" s="54">
        <v>35</v>
      </c>
    </row>
    <row r="168" spans="2:16">
      <c r="B168" s="54" t="s">
        <v>33</v>
      </c>
      <c r="C168" s="54" t="s">
        <v>934</v>
      </c>
      <c r="D168" s="54" t="s">
        <v>290</v>
      </c>
      <c r="E168" s="60" t="s">
        <v>291</v>
      </c>
      <c r="F168" s="85" t="s">
        <v>342</v>
      </c>
      <c r="G168" s="85" t="s">
        <v>343</v>
      </c>
      <c r="H168" s="86" t="s">
        <v>344</v>
      </c>
      <c r="I168" s="87" t="str">
        <f t="shared" si="6"/>
        <v>Golay0491_S0120</v>
      </c>
      <c r="J168" s="87" t="str">
        <f t="shared" si="7"/>
        <v>gtcCACTAACAAACGtgGTGYCAGCMGCCGCGGTA</v>
      </c>
      <c r="K168" s="54" t="s">
        <v>350</v>
      </c>
      <c r="L168" s="60" t="s">
        <v>351</v>
      </c>
      <c r="M168" s="54" t="s">
        <v>345</v>
      </c>
      <c r="N168" s="85">
        <v>5</v>
      </c>
      <c r="O168" s="54" t="s">
        <v>564</v>
      </c>
      <c r="P168" s="54">
        <v>35</v>
      </c>
    </row>
    <row r="169" spans="2:16">
      <c r="B169" s="54" t="s">
        <v>32</v>
      </c>
      <c r="C169" s="54" t="s">
        <v>935</v>
      </c>
      <c r="D169" s="54" t="s">
        <v>292</v>
      </c>
      <c r="E169" s="60" t="s">
        <v>293</v>
      </c>
      <c r="F169" s="85" t="s">
        <v>342</v>
      </c>
      <c r="G169" s="85" t="s">
        <v>343</v>
      </c>
      <c r="H169" s="86" t="s">
        <v>344</v>
      </c>
      <c r="I169" s="87" t="str">
        <f t="shared" si="6"/>
        <v>Golay0492_S0346</v>
      </c>
      <c r="J169" s="87" t="str">
        <f t="shared" si="7"/>
        <v>gtcTTCCAGGCAGATtgGTGYCAGCMGCCGCGGTA</v>
      </c>
      <c r="K169" s="54" t="s">
        <v>350</v>
      </c>
      <c r="L169" s="60" t="s">
        <v>351</v>
      </c>
      <c r="M169" s="54" t="s">
        <v>345</v>
      </c>
      <c r="N169" s="85">
        <v>5</v>
      </c>
      <c r="O169" s="54" t="s">
        <v>564</v>
      </c>
      <c r="P169" s="54">
        <v>35</v>
      </c>
    </row>
    <row r="170" spans="2:16">
      <c r="B170" s="54" t="s">
        <v>31</v>
      </c>
      <c r="C170" s="54" t="s">
        <v>936</v>
      </c>
      <c r="D170" s="54" t="s">
        <v>294</v>
      </c>
      <c r="E170" s="60" t="s">
        <v>295</v>
      </c>
      <c r="F170" s="85" t="s">
        <v>342</v>
      </c>
      <c r="G170" s="85" t="s">
        <v>343</v>
      </c>
      <c r="H170" s="86" t="s">
        <v>344</v>
      </c>
      <c r="I170" s="87" t="str">
        <f t="shared" si="6"/>
        <v>Golay0493_S0006</v>
      </c>
      <c r="J170" s="87" t="str">
        <f t="shared" si="7"/>
        <v>gtcTATGGTACCCAGtgGTGYCAGCMGCCGCGGTA</v>
      </c>
      <c r="K170" s="54" t="s">
        <v>350</v>
      </c>
      <c r="L170" s="60" t="s">
        <v>351</v>
      </c>
      <c r="M170" s="54" t="s">
        <v>345</v>
      </c>
      <c r="N170" s="85">
        <v>5</v>
      </c>
      <c r="O170" s="54" t="s">
        <v>564</v>
      </c>
      <c r="P170" s="54">
        <v>35</v>
      </c>
    </row>
    <row r="171" spans="2:16">
      <c r="B171" s="54" t="s">
        <v>30</v>
      </c>
      <c r="C171" s="54" t="s">
        <v>937</v>
      </c>
      <c r="D171" s="54" t="s">
        <v>296</v>
      </c>
      <c r="E171" s="60" t="s">
        <v>297</v>
      </c>
      <c r="F171" s="85" t="s">
        <v>342</v>
      </c>
      <c r="G171" s="85" t="s">
        <v>343</v>
      </c>
      <c r="H171" s="86" t="s">
        <v>344</v>
      </c>
      <c r="I171" s="87" t="str">
        <f t="shared" si="6"/>
        <v>Golay0494_S0090</v>
      </c>
      <c r="J171" s="87" t="str">
        <f t="shared" si="7"/>
        <v>gtcCACGACTTGACAtgGTGYCAGCMGCCGCGGTA</v>
      </c>
      <c r="K171" s="54" t="s">
        <v>350</v>
      </c>
      <c r="L171" s="60" t="s">
        <v>351</v>
      </c>
      <c r="M171" s="54" t="s">
        <v>345</v>
      </c>
      <c r="N171" s="85">
        <v>5</v>
      </c>
      <c r="O171" s="54" t="s">
        <v>564</v>
      </c>
      <c r="P171" s="54">
        <v>35</v>
      </c>
    </row>
    <row r="172" spans="2:16">
      <c r="B172" s="54" t="s">
        <v>29</v>
      </c>
      <c r="C172" s="54" t="s">
        <v>938</v>
      </c>
      <c r="D172" s="54" t="s">
        <v>298</v>
      </c>
      <c r="E172" s="60" t="s">
        <v>299</v>
      </c>
      <c r="F172" s="85" t="s">
        <v>342</v>
      </c>
      <c r="G172" s="85" t="s">
        <v>343</v>
      </c>
      <c r="H172" s="86" t="s">
        <v>344</v>
      </c>
      <c r="I172" s="87" t="str">
        <f t="shared" si="6"/>
        <v>Golay0495_S0127</v>
      </c>
      <c r="J172" s="87" t="str">
        <f t="shared" si="7"/>
        <v>gtcCTTGGAGGCTTAtgGTGYCAGCMGCCGCGGTA</v>
      </c>
      <c r="K172" s="54" t="s">
        <v>350</v>
      </c>
      <c r="L172" s="60" t="s">
        <v>351</v>
      </c>
      <c r="M172" s="54" t="s">
        <v>345</v>
      </c>
      <c r="N172" s="85">
        <v>5</v>
      </c>
      <c r="O172" s="54" t="s">
        <v>564</v>
      </c>
      <c r="P172" s="54">
        <v>35</v>
      </c>
    </row>
    <row r="173" spans="2:16">
      <c r="B173" s="54" t="s">
        <v>28</v>
      </c>
      <c r="C173" s="54" t="s">
        <v>939</v>
      </c>
      <c r="D173" s="54" t="s">
        <v>300</v>
      </c>
      <c r="E173" s="60" t="s">
        <v>301</v>
      </c>
      <c r="F173" s="85" t="s">
        <v>342</v>
      </c>
      <c r="G173" s="85" t="s">
        <v>343</v>
      </c>
      <c r="H173" s="86" t="s">
        <v>344</v>
      </c>
      <c r="I173" s="87" t="str">
        <f t="shared" si="6"/>
        <v>Golay0496_S0250</v>
      </c>
      <c r="J173" s="87" t="str">
        <f t="shared" si="7"/>
        <v>gtcACGTGGTTCCACtgGTGYCAGCMGCCGCGGTA</v>
      </c>
      <c r="K173" s="54" t="s">
        <v>350</v>
      </c>
      <c r="L173" s="60" t="s">
        <v>351</v>
      </c>
      <c r="M173" s="54" t="s">
        <v>345</v>
      </c>
      <c r="N173" s="85">
        <v>5</v>
      </c>
      <c r="O173" s="54" t="s">
        <v>564</v>
      </c>
      <c r="P173" s="54">
        <v>35</v>
      </c>
    </row>
    <row r="174" spans="2:16">
      <c r="B174" s="54" t="s">
        <v>27</v>
      </c>
      <c r="C174" s="54" t="s">
        <v>940</v>
      </c>
      <c r="D174" s="54" t="s">
        <v>302</v>
      </c>
      <c r="E174" s="60" t="s">
        <v>303</v>
      </c>
      <c r="F174" s="85" t="s">
        <v>342</v>
      </c>
      <c r="G174" s="85" t="s">
        <v>343</v>
      </c>
      <c r="H174" s="86" t="s">
        <v>344</v>
      </c>
      <c r="I174" s="87" t="str">
        <f t="shared" si="6"/>
        <v>Golay0497_S0231</v>
      </c>
      <c r="J174" s="87" t="str">
        <f t="shared" si="7"/>
        <v>gtcGACGCTTTGCTGtgGTGYCAGCMGCCGCGGTA</v>
      </c>
      <c r="K174" s="54" t="s">
        <v>350</v>
      </c>
      <c r="L174" s="60" t="s">
        <v>351</v>
      </c>
      <c r="M174" s="54" t="s">
        <v>345</v>
      </c>
      <c r="N174" s="85">
        <v>5</v>
      </c>
      <c r="O174" s="54" t="s">
        <v>564</v>
      </c>
      <c r="P174" s="54">
        <v>35</v>
      </c>
    </row>
    <row r="175" spans="2:16">
      <c r="B175" s="54" t="s">
        <v>26</v>
      </c>
      <c r="C175" s="54" t="s">
        <v>941</v>
      </c>
      <c r="D175" s="54" t="s">
        <v>304</v>
      </c>
      <c r="E175" s="60" t="s">
        <v>305</v>
      </c>
      <c r="F175" s="85" t="s">
        <v>342</v>
      </c>
      <c r="G175" s="85" t="s">
        <v>343</v>
      </c>
      <c r="H175" s="86" t="s">
        <v>344</v>
      </c>
      <c r="I175" s="87" t="str">
        <f t="shared" si="6"/>
        <v>Golay0498_S0248</v>
      </c>
      <c r="J175" s="87" t="str">
        <f t="shared" si="7"/>
        <v>gtcACAGGGTTTGTAtgGTGYCAGCMGCCGCGGTA</v>
      </c>
      <c r="K175" s="54" t="s">
        <v>350</v>
      </c>
      <c r="L175" s="60" t="s">
        <v>351</v>
      </c>
      <c r="M175" s="54" t="s">
        <v>345</v>
      </c>
      <c r="N175" s="85">
        <v>5</v>
      </c>
      <c r="O175" s="54" t="s">
        <v>564</v>
      </c>
      <c r="P175" s="54">
        <v>35</v>
      </c>
    </row>
    <row r="176" spans="2:16">
      <c r="B176" s="54" t="s">
        <v>24</v>
      </c>
      <c r="C176" s="54" t="s">
        <v>942</v>
      </c>
      <c r="D176" s="54" t="s">
        <v>306</v>
      </c>
      <c r="E176" s="60" t="s">
        <v>307</v>
      </c>
      <c r="F176" s="85" t="s">
        <v>342</v>
      </c>
      <c r="G176" s="85" t="s">
        <v>343</v>
      </c>
      <c r="H176" s="86" t="s">
        <v>344</v>
      </c>
      <c r="I176" s="87" t="str">
        <f t="shared" si="6"/>
        <v>Golay0499_S0279</v>
      </c>
      <c r="J176" s="87" t="str">
        <f t="shared" si="7"/>
        <v>gtcGCCTATGAGATCtgGTGYCAGCMGCCGCGGTA</v>
      </c>
      <c r="K176" s="54" t="s">
        <v>350</v>
      </c>
      <c r="L176" s="60" t="s">
        <v>351</v>
      </c>
      <c r="M176" s="54" t="s">
        <v>345</v>
      </c>
      <c r="N176" s="85">
        <v>5</v>
      </c>
      <c r="O176" s="54" t="s">
        <v>564</v>
      </c>
      <c r="P176" s="54">
        <v>35</v>
      </c>
    </row>
    <row r="177" spans="2:16">
      <c r="B177" s="54" t="s">
        <v>23</v>
      </c>
      <c r="C177" s="54" t="s">
        <v>943</v>
      </c>
      <c r="D177" s="54" t="s">
        <v>308</v>
      </c>
      <c r="E177" s="60" t="s">
        <v>309</v>
      </c>
      <c r="F177" s="85" t="s">
        <v>342</v>
      </c>
      <c r="G177" s="85" t="s">
        <v>343</v>
      </c>
      <c r="H177" s="86" t="s">
        <v>344</v>
      </c>
      <c r="I177" s="87" t="str">
        <f t="shared" si="6"/>
        <v>Golay0500_S0207</v>
      </c>
      <c r="J177" s="87" t="str">
        <f t="shared" si="7"/>
        <v>gtcCAAACCTATGGCtgGTGYCAGCMGCCGCGGTA</v>
      </c>
      <c r="K177" s="54" t="s">
        <v>350</v>
      </c>
      <c r="L177" s="60" t="s">
        <v>351</v>
      </c>
      <c r="M177" s="54" t="s">
        <v>345</v>
      </c>
      <c r="N177" s="85">
        <v>5</v>
      </c>
      <c r="O177" s="54" t="s">
        <v>564</v>
      </c>
      <c r="P177" s="54">
        <v>35</v>
      </c>
    </row>
    <row r="178" spans="2:16">
      <c r="B178" s="54" t="s">
        <v>22</v>
      </c>
      <c r="C178" s="54" t="s">
        <v>944</v>
      </c>
      <c r="D178" s="54" t="s">
        <v>310</v>
      </c>
      <c r="E178" s="60" t="s">
        <v>311</v>
      </c>
      <c r="F178" s="85" t="s">
        <v>342</v>
      </c>
      <c r="G178" s="85" t="s">
        <v>343</v>
      </c>
      <c r="H178" s="86" t="s">
        <v>344</v>
      </c>
      <c r="I178" s="87" t="str">
        <f t="shared" si="6"/>
        <v>Golay0501_S0309</v>
      </c>
      <c r="J178" s="87" t="str">
        <f t="shared" si="7"/>
        <v>gtcATCGCTTAAGGCtgGTGYCAGCMGCCGCGGTA</v>
      </c>
      <c r="K178" s="54" t="s">
        <v>350</v>
      </c>
      <c r="L178" s="60" t="s">
        <v>351</v>
      </c>
      <c r="M178" s="54" t="s">
        <v>345</v>
      </c>
      <c r="N178" s="85">
        <v>5</v>
      </c>
      <c r="O178" s="54" t="s">
        <v>564</v>
      </c>
      <c r="P178" s="54">
        <v>35</v>
      </c>
    </row>
    <row r="179" spans="2:16">
      <c r="B179" s="54" t="s">
        <v>21</v>
      </c>
      <c r="C179" s="84" t="s">
        <v>945</v>
      </c>
      <c r="D179" s="54" t="s">
        <v>312</v>
      </c>
      <c r="E179" s="60" t="s">
        <v>313</v>
      </c>
      <c r="F179" s="85" t="s">
        <v>342</v>
      </c>
      <c r="G179" s="85" t="s">
        <v>343</v>
      </c>
      <c r="H179" s="86" t="s">
        <v>344</v>
      </c>
      <c r="I179" s="87" t="str">
        <f t="shared" si="6"/>
        <v>Golay0502_PC02</v>
      </c>
      <c r="J179" s="87" t="str">
        <f t="shared" si="7"/>
        <v>gtcACCATCCAACGAtgGTGYCAGCMGCCGCGGTA</v>
      </c>
      <c r="K179" s="54" t="s">
        <v>350</v>
      </c>
      <c r="L179" s="60" t="s">
        <v>351</v>
      </c>
      <c r="M179" s="54" t="s">
        <v>345</v>
      </c>
      <c r="N179" s="85">
        <v>5</v>
      </c>
      <c r="O179" s="54" t="s">
        <v>565</v>
      </c>
      <c r="P179" s="54">
        <v>35</v>
      </c>
    </row>
    <row r="180" spans="2:16">
      <c r="B180" s="54" t="s">
        <v>20</v>
      </c>
      <c r="C180" s="54" t="s">
        <v>946</v>
      </c>
      <c r="D180" s="54" t="s">
        <v>314</v>
      </c>
      <c r="E180" s="60" t="s">
        <v>315</v>
      </c>
      <c r="F180" s="85" t="s">
        <v>342</v>
      </c>
      <c r="G180" s="85" t="s">
        <v>343</v>
      </c>
      <c r="H180" s="86" t="s">
        <v>344</v>
      </c>
      <c r="I180" s="87" t="str">
        <f t="shared" si="6"/>
        <v>Golay0503_S0173</v>
      </c>
      <c r="J180" s="87" t="str">
        <f t="shared" si="7"/>
        <v>gtcGCAATAGGAGGAtgGTGYCAGCMGCCGCGGTA</v>
      </c>
      <c r="K180" s="54" t="s">
        <v>350</v>
      </c>
      <c r="L180" s="60" t="s">
        <v>351</v>
      </c>
      <c r="M180" s="54" t="s">
        <v>345</v>
      </c>
      <c r="N180" s="85">
        <v>5</v>
      </c>
      <c r="O180" s="54" t="s">
        <v>564</v>
      </c>
      <c r="P180" s="54">
        <v>35</v>
      </c>
    </row>
    <row r="181" spans="2:16">
      <c r="B181" s="54" t="s">
        <v>19</v>
      </c>
      <c r="C181" s="54" t="s">
        <v>947</v>
      </c>
      <c r="D181" s="54" t="s">
        <v>316</v>
      </c>
      <c r="E181" s="60" t="s">
        <v>317</v>
      </c>
      <c r="F181" s="85" t="s">
        <v>342</v>
      </c>
      <c r="G181" s="85" t="s">
        <v>343</v>
      </c>
      <c r="H181" s="86" t="s">
        <v>344</v>
      </c>
      <c r="I181" s="87" t="str">
        <f t="shared" si="6"/>
        <v>Golay0504_S0056</v>
      </c>
      <c r="J181" s="87" t="str">
        <f t="shared" si="7"/>
        <v>gtcCCGAACGTCACTtgGTGYCAGCMGCCGCGGTA</v>
      </c>
      <c r="K181" s="54" t="s">
        <v>350</v>
      </c>
      <c r="L181" s="60" t="s">
        <v>351</v>
      </c>
      <c r="M181" s="54" t="s">
        <v>345</v>
      </c>
      <c r="N181" s="85">
        <v>5</v>
      </c>
      <c r="O181" s="54" t="s">
        <v>564</v>
      </c>
      <c r="P181" s="54">
        <v>35</v>
      </c>
    </row>
    <row r="182" spans="2:16">
      <c r="B182" s="54" t="s">
        <v>18</v>
      </c>
      <c r="C182" s="84" t="s">
        <v>948</v>
      </c>
      <c r="D182" s="54" t="s">
        <v>318</v>
      </c>
      <c r="E182" s="60" t="s">
        <v>319</v>
      </c>
      <c r="F182" s="85" t="s">
        <v>342</v>
      </c>
      <c r="G182" s="85" t="s">
        <v>343</v>
      </c>
      <c r="H182" s="86" t="s">
        <v>344</v>
      </c>
      <c r="I182" s="87" t="str">
        <f t="shared" si="6"/>
        <v>Golay0505_SNEG05</v>
      </c>
      <c r="J182" s="87" t="str">
        <f t="shared" si="7"/>
        <v>gtcACACCAACACCAtgGTGYCAGCMGCCGCGGTA</v>
      </c>
      <c r="K182" s="54" t="s">
        <v>350</v>
      </c>
      <c r="L182" s="60" t="s">
        <v>351</v>
      </c>
      <c r="M182" s="54" t="s">
        <v>345</v>
      </c>
      <c r="N182" s="85">
        <v>5</v>
      </c>
      <c r="O182" s="54" t="s">
        <v>960</v>
      </c>
      <c r="P182" s="54">
        <v>35</v>
      </c>
    </row>
    <row r="183" spans="2:16">
      <c r="B183" s="54" t="s">
        <v>17</v>
      </c>
      <c r="C183" s="54" t="s">
        <v>949</v>
      </c>
      <c r="D183" s="54" t="s">
        <v>320</v>
      </c>
      <c r="E183" s="60" t="s">
        <v>321</v>
      </c>
      <c r="F183" s="85" t="s">
        <v>342</v>
      </c>
      <c r="G183" s="85" t="s">
        <v>343</v>
      </c>
      <c r="H183" s="86" t="s">
        <v>344</v>
      </c>
      <c r="I183" s="87" t="str">
        <f t="shared" si="6"/>
        <v>Golay0506_S0315</v>
      </c>
      <c r="J183" s="87" t="str">
        <f t="shared" si="7"/>
        <v>gtcCCATCACATAGGtgGTGYCAGCMGCCGCGGTA</v>
      </c>
      <c r="K183" s="54" t="s">
        <v>350</v>
      </c>
      <c r="L183" s="60" t="s">
        <v>351</v>
      </c>
      <c r="M183" s="54" t="s">
        <v>345</v>
      </c>
      <c r="N183" s="85">
        <v>5</v>
      </c>
      <c r="O183" s="54" t="s">
        <v>564</v>
      </c>
      <c r="P183" s="54">
        <v>35</v>
      </c>
    </row>
    <row r="184" spans="2:16">
      <c r="B184" s="54" t="s">
        <v>16</v>
      </c>
      <c r="C184" s="54" t="s">
        <v>950</v>
      </c>
      <c r="D184" s="54" t="s">
        <v>322</v>
      </c>
      <c r="E184" s="60" t="s">
        <v>323</v>
      </c>
      <c r="F184" s="85" t="s">
        <v>342</v>
      </c>
      <c r="G184" s="85" t="s">
        <v>343</v>
      </c>
      <c r="H184" s="86" t="s">
        <v>344</v>
      </c>
      <c r="I184" s="87" t="str">
        <f t="shared" si="6"/>
        <v>Golay0507_S0268</v>
      </c>
      <c r="J184" s="87" t="str">
        <f t="shared" si="7"/>
        <v>gtcCGACACGGAGAAtgGTGYCAGCMGCCGCGGTA</v>
      </c>
      <c r="K184" s="54" t="s">
        <v>350</v>
      </c>
      <c r="L184" s="60" t="s">
        <v>351</v>
      </c>
      <c r="M184" s="54" t="s">
        <v>345</v>
      </c>
      <c r="N184" s="85">
        <v>5</v>
      </c>
      <c r="O184" s="54" t="s">
        <v>564</v>
      </c>
      <c r="P184" s="54">
        <v>35</v>
      </c>
    </row>
    <row r="185" spans="2:16">
      <c r="B185" s="54" t="s">
        <v>15</v>
      </c>
      <c r="C185" s="54" t="s">
        <v>951</v>
      </c>
      <c r="D185" s="54" t="s">
        <v>324</v>
      </c>
      <c r="E185" s="60" t="s">
        <v>325</v>
      </c>
      <c r="F185" s="85" t="s">
        <v>342</v>
      </c>
      <c r="G185" s="85" t="s">
        <v>343</v>
      </c>
      <c r="H185" s="86" t="s">
        <v>344</v>
      </c>
      <c r="I185" s="87" t="str">
        <f t="shared" si="6"/>
        <v>Golay0508_S0103</v>
      </c>
      <c r="J185" s="87" t="str">
        <f t="shared" si="7"/>
        <v>gtcGAACCTATGACAtgGTGYCAGCMGCCGCGGTA</v>
      </c>
      <c r="K185" s="54" t="s">
        <v>350</v>
      </c>
      <c r="L185" s="60" t="s">
        <v>351</v>
      </c>
      <c r="M185" s="54" t="s">
        <v>345</v>
      </c>
      <c r="N185" s="85">
        <v>5</v>
      </c>
      <c r="O185" s="54" t="s">
        <v>564</v>
      </c>
      <c r="P185" s="54">
        <v>35</v>
      </c>
    </row>
    <row r="186" spans="2:16">
      <c r="B186" s="54" t="s">
        <v>14</v>
      </c>
      <c r="C186" s="54" t="s">
        <v>952</v>
      </c>
      <c r="D186" s="54" t="s">
        <v>326</v>
      </c>
      <c r="E186" s="60" t="s">
        <v>327</v>
      </c>
      <c r="F186" s="85" t="s">
        <v>342</v>
      </c>
      <c r="G186" s="85" t="s">
        <v>343</v>
      </c>
      <c r="H186" s="86" t="s">
        <v>344</v>
      </c>
      <c r="I186" s="87" t="str">
        <f t="shared" si="6"/>
        <v>Golay0509_S0220</v>
      </c>
      <c r="J186" s="87" t="str">
        <f t="shared" si="7"/>
        <v>gtcATGCCGGTAATAtgGTGYCAGCMGCCGCGGTA</v>
      </c>
      <c r="K186" s="54" t="s">
        <v>350</v>
      </c>
      <c r="L186" s="60" t="s">
        <v>351</v>
      </c>
      <c r="M186" s="54" t="s">
        <v>345</v>
      </c>
      <c r="N186" s="85">
        <v>5</v>
      </c>
      <c r="O186" s="54" t="s">
        <v>564</v>
      </c>
      <c r="P186" s="54">
        <v>35</v>
      </c>
    </row>
    <row r="187" spans="2:16">
      <c r="B187" s="54" t="s">
        <v>13</v>
      </c>
      <c r="C187" s="54" t="s">
        <v>953</v>
      </c>
      <c r="D187" s="54" t="s">
        <v>328</v>
      </c>
      <c r="E187" s="60" t="s">
        <v>329</v>
      </c>
      <c r="F187" s="85" t="s">
        <v>342</v>
      </c>
      <c r="G187" s="85" t="s">
        <v>343</v>
      </c>
      <c r="H187" s="86" t="s">
        <v>344</v>
      </c>
      <c r="I187" s="87" t="str">
        <f t="shared" si="6"/>
        <v>Golay0510_S0050</v>
      </c>
      <c r="J187" s="87" t="str">
        <f t="shared" si="7"/>
        <v>gtcGAACAGCTCTACtgGTGYCAGCMGCCGCGGTA</v>
      </c>
      <c r="K187" s="54" t="s">
        <v>350</v>
      </c>
      <c r="L187" s="60" t="s">
        <v>351</v>
      </c>
      <c r="M187" s="54" t="s">
        <v>345</v>
      </c>
      <c r="N187" s="85">
        <v>5</v>
      </c>
      <c r="O187" s="54" t="s">
        <v>564</v>
      </c>
      <c r="P187" s="54">
        <v>35</v>
      </c>
    </row>
    <row r="188" spans="2:16">
      <c r="B188" s="54" t="s">
        <v>12</v>
      </c>
      <c r="C188" s="54" t="s">
        <v>954</v>
      </c>
      <c r="D188" s="54" t="s">
        <v>330</v>
      </c>
      <c r="E188" s="60" t="s">
        <v>331</v>
      </c>
      <c r="F188" s="85" t="s">
        <v>342</v>
      </c>
      <c r="G188" s="85" t="s">
        <v>343</v>
      </c>
      <c r="H188" s="86" t="s">
        <v>344</v>
      </c>
      <c r="I188" s="87" t="str">
        <f t="shared" si="6"/>
        <v>Golay0511_S0234</v>
      </c>
      <c r="J188" s="87" t="str">
        <f t="shared" si="7"/>
        <v>gtcGTGAGTCATACCtgGTGYCAGCMGCCGCGGTA</v>
      </c>
      <c r="K188" s="54" t="s">
        <v>350</v>
      </c>
      <c r="L188" s="60" t="s">
        <v>351</v>
      </c>
      <c r="M188" s="54" t="s">
        <v>345</v>
      </c>
      <c r="N188" s="85">
        <v>5</v>
      </c>
      <c r="O188" s="54" t="s">
        <v>564</v>
      </c>
      <c r="P188" s="54">
        <v>35</v>
      </c>
    </row>
    <row r="189" spans="2:16">
      <c r="B189" s="54" t="s">
        <v>11</v>
      </c>
      <c r="C189" s="54" t="s">
        <v>955</v>
      </c>
      <c r="D189" s="54" t="s">
        <v>332</v>
      </c>
      <c r="E189" s="60" t="s">
        <v>333</v>
      </c>
      <c r="F189" s="85" t="s">
        <v>342</v>
      </c>
      <c r="G189" s="85" t="s">
        <v>343</v>
      </c>
      <c r="H189" s="86" t="s">
        <v>344</v>
      </c>
      <c r="I189" s="87" t="str">
        <f t="shared" si="6"/>
        <v>Golay0512_S0188</v>
      </c>
      <c r="J189" s="87" t="str">
        <f t="shared" si="7"/>
        <v>gtcTGGCCGTTACTGtgGTGYCAGCMGCCGCGGTA</v>
      </c>
      <c r="K189" s="54" t="s">
        <v>350</v>
      </c>
      <c r="L189" s="60" t="s">
        <v>351</v>
      </c>
      <c r="M189" s="54" t="s">
        <v>345</v>
      </c>
      <c r="N189" s="85">
        <v>5</v>
      </c>
      <c r="O189" s="54" t="s">
        <v>564</v>
      </c>
      <c r="P189" s="54">
        <v>35</v>
      </c>
    </row>
    <row r="190" spans="2:16">
      <c r="B190" s="54" t="s">
        <v>10</v>
      </c>
      <c r="C190" s="84" t="s">
        <v>956</v>
      </c>
      <c r="D190" s="54" t="s">
        <v>334</v>
      </c>
      <c r="E190" s="60" t="s">
        <v>335</v>
      </c>
      <c r="F190" s="85" t="s">
        <v>342</v>
      </c>
      <c r="G190" s="85" t="s">
        <v>343</v>
      </c>
      <c r="H190" s="86" t="s">
        <v>344</v>
      </c>
      <c r="I190" s="87" t="str">
        <f t="shared" si="6"/>
        <v>Golay0513_S0127D</v>
      </c>
      <c r="J190" s="87" t="str">
        <f t="shared" si="7"/>
        <v>gtcTAGAGCTGCCATtgGTGYCAGCMGCCGCGGTA</v>
      </c>
      <c r="K190" s="54" t="s">
        <v>350</v>
      </c>
      <c r="L190" s="60" t="s">
        <v>351</v>
      </c>
      <c r="M190" s="54" t="s">
        <v>345</v>
      </c>
      <c r="N190" s="85">
        <v>5</v>
      </c>
      <c r="O190" s="54" t="s">
        <v>564</v>
      </c>
      <c r="P190" s="54">
        <v>35</v>
      </c>
    </row>
    <row r="191" spans="2:16">
      <c r="B191" s="54" t="s">
        <v>9</v>
      </c>
      <c r="C191" s="84" t="s">
        <v>957</v>
      </c>
      <c r="D191" s="54" t="s">
        <v>336</v>
      </c>
      <c r="E191" s="60" t="s">
        <v>337</v>
      </c>
      <c r="F191" s="85" t="s">
        <v>342</v>
      </c>
      <c r="G191" s="85" t="s">
        <v>343</v>
      </c>
      <c r="H191" s="86" t="s">
        <v>344</v>
      </c>
      <c r="I191" s="87" t="str">
        <f t="shared" si="6"/>
        <v>Golay0514_S0275D</v>
      </c>
      <c r="J191" s="87" t="str">
        <f t="shared" si="7"/>
        <v>gtcATCTAGTGGCAAtgGTGYCAGCMGCCGCGGTA</v>
      </c>
      <c r="K191" s="54" t="s">
        <v>350</v>
      </c>
      <c r="L191" s="60" t="s">
        <v>351</v>
      </c>
      <c r="M191" s="54" t="s">
        <v>345</v>
      </c>
      <c r="N191" s="85">
        <v>5</v>
      </c>
      <c r="O191" s="54" t="s">
        <v>564</v>
      </c>
      <c r="P191" s="54">
        <v>35</v>
      </c>
    </row>
    <row r="192" spans="2:16">
      <c r="B192" s="54" t="s">
        <v>8</v>
      </c>
      <c r="C192" s="84" t="s">
        <v>958</v>
      </c>
      <c r="D192" s="54" t="s">
        <v>338</v>
      </c>
      <c r="E192" s="60" t="s">
        <v>339</v>
      </c>
      <c r="F192" s="85" t="s">
        <v>342</v>
      </c>
      <c r="G192" s="85" t="s">
        <v>343</v>
      </c>
      <c r="H192" s="86" t="s">
        <v>344</v>
      </c>
      <c r="I192" s="87" t="str">
        <f t="shared" si="6"/>
        <v>Golay0515_S0087D</v>
      </c>
      <c r="J192" s="87" t="str">
        <f t="shared" si="7"/>
        <v>gtcCCTTCAATGGGAtgGTGYCAGCMGCCGCGGTA</v>
      </c>
      <c r="K192" s="54" t="s">
        <v>350</v>
      </c>
      <c r="L192" s="60" t="s">
        <v>351</v>
      </c>
      <c r="M192" s="54" t="s">
        <v>345</v>
      </c>
      <c r="N192" s="85">
        <v>5</v>
      </c>
      <c r="O192" s="54" t="s">
        <v>564</v>
      </c>
      <c r="P192" s="54">
        <v>35</v>
      </c>
    </row>
    <row r="193" spans="1:18">
      <c r="B193" s="54" t="s">
        <v>7</v>
      </c>
      <c r="C193" s="84" t="s">
        <v>959</v>
      </c>
      <c r="D193" s="54" t="s">
        <v>340</v>
      </c>
      <c r="E193" s="60" t="s">
        <v>341</v>
      </c>
      <c r="F193" s="85" t="s">
        <v>342</v>
      </c>
      <c r="G193" s="85" t="s">
        <v>343</v>
      </c>
      <c r="H193" s="86" t="s">
        <v>344</v>
      </c>
      <c r="I193" s="87" t="str">
        <f t="shared" si="6"/>
        <v>Golay0516_S0181D</v>
      </c>
      <c r="J193" s="87" t="str">
        <f t="shared" si="7"/>
        <v>gtcTTGACGACATCGtgGTGYCAGCMGCCGCGGTA</v>
      </c>
      <c r="K193" s="54" t="s">
        <v>350</v>
      </c>
      <c r="L193" s="60" t="s">
        <v>351</v>
      </c>
      <c r="M193" s="54" t="s">
        <v>345</v>
      </c>
      <c r="N193" s="85">
        <v>5</v>
      </c>
      <c r="O193" s="54" t="s">
        <v>564</v>
      </c>
      <c r="P193" s="54">
        <v>35</v>
      </c>
    </row>
    <row r="194" spans="1:18">
      <c r="A194" s="58" t="s">
        <v>578</v>
      </c>
      <c r="B194" s="43" t="s">
        <v>103</v>
      </c>
      <c r="C194" s="59" t="s">
        <v>961</v>
      </c>
      <c r="D194" s="59" t="s">
        <v>150</v>
      </c>
      <c r="E194" s="88" t="s">
        <v>151</v>
      </c>
      <c r="F194" s="89" t="s">
        <v>342</v>
      </c>
      <c r="G194" s="89" t="s">
        <v>343</v>
      </c>
      <c r="H194" s="76" t="s">
        <v>344</v>
      </c>
      <c r="I194" s="90" t="str">
        <f>(D194&amp;"_"&amp;C194)</f>
        <v>Golay0421_S0325</v>
      </c>
      <c r="J194" s="90" t="str">
        <f>CONCATENATE(F194,E194,G194,H194)</f>
        <v>gtcCTTCGACTTTCCtgGTGYCAGCMGCCGCGGTA</v>
      </c>
      <c r="K194" s="59" t="s">
        <v>599</v>
      </c>
      <c r="L194" s="88" t="s">
        <v>1057</v>
      </c>
      <c r="M194" s="59" t="s">
        <v>345</v>
      </c>
      <c r="N194" s="89">
        <v>5</v>
      </c>
      <c r="O194" s="59" t="s">
        <v>564</v>
      </c>
      <c r="P194" s="59">
        <v>35</v>
      </c>
      <c r="Q194" s="59"/>
      <c r="R194" s="59"/>
    </row>
    <row r="195" spans="1:18">
      <c r="A195" s="121" t="s">
        <v>1935</v>
      </c>
      <c r="B195" s="28" t="s">
        <v>102</v>
      </c>
      <c r="C195" s="54" t="s">
        <v>962</v>
      </c>
      <c r="D195" s="54" t="s">
        <v>152</v>
      </c>
      <c r="E195" s="60" t="s">
        <v>153</v>
      </c>
      <c r="F195" s="85" t="s">
        <v>342</v>
      </c>
      <c r="G195" s="85" t="s">
        <v>343</v>
      </c>
      <c r="H195" s="86" t="s">
        <v>344</v>
      </c>
      <c r="I195" s="87" t="str">
        <f t="shared" ref="I195:I258" si="8">(D195&amp;"_"&amp;C195)</f>
        <v>Golay0422_S0093</v>
      </c>
      <c r="J195" s="87" t="str">
        <f t="shared" ref="J195:J258" si="9">CONCATENATE(F195,E195,G195,H195)</f>
        <v>gtcGTCATAAGAACCtgGTGYCAGCMGCCGCGGTA</v>
      </c>
      <c r="K195" s="54" t="s">
        <v>599</v>
      </c>
      <c r="L195" s="60" t="s">
        <v>1057</v>
      </c>
      <c r="M195" s="54" t="s">
        <v>345</v>
      </c>
      <c r="N195" s="85">
        <v>5</v>
      </c>
      <c r="O195" s="54" t="s">
        <v>564</v>
      </c>
      <c r="P195" s="54">
        <v>35</v>
      </c>
    </row>
    <row r="196" spans="1:18">
      <c r="B196" s="28" t="s">
        <v>101</v>
      </c>
      <c r="C196" s="54" t="s">
        <v>963</v>
      </c>
      <c r="D196" s="54" t="s">
        <v>154</v>
      </c>
      <c r="E196" s="60" t="s">
        <v>155</v>
      </c>
      <c r="F196" s="85" t="s">
        <v>342</v>
      </c>
      <c r="G196" s="85" t="s">
        <v>343</v>
      </c>
      <c r="H196" s="86" t="s">
        <v>344</v>
      </c>
      <c r="I196" s="87" t="str">
        <f t="shared" si="8"/>
        <v>Golay0423_S0023</v>
      </c>
      <c r="J196" s="87" t="str">
        <f t="shared" si="9"/>
        <v>gtcGTCCGCAAGTTAtgGTGYCAGCMGCCGCGGTA</v>
      </c>
      <c r="K196" s="54" t="s">
        <v>599</v>
      </c>
      <c r="L196" s="60" t="s">
        <v>1057</v>
      </c>
      <c r="M196" s="54" t="s">
        <v>345</v>
      </c>
      <c r="N196" s="85">
        <v>5</v>
      </c>
      <c r="O196" s="54" t="s">
        <v>564</v>
      </c>
      <c r="P196" s="54">
        <v>35</v>
      </c>
    </row>
    <row r="197" spans="1:18">
      <c r="B197" s="28" t="s">
        <v>100</v>
      </c>
      <c r="C197" s="54" t="s">
        <v>964</v>
      </c>
      <c r="D197" s="54" t="s">
        <v>156</v>
      </c>
      <c r="E197" s="60" t="s">
        <v>157</v>
      </c>
      <c r="F197" s="85" t="s">
        <v>342</v>
      </c>
      <c r="G197" s="85" t="s">
        <v>343</v>
      </c>
      <c r="H197" s="86" t="s">
        <v>344</v>
      </c>
      <c r="I197" s="87" t="str">
        <f t="shared" si="8"/>
        <v>Golay0424_S0259</v>
      </c>
      <c r="J197" s="87" t="str">
        <f t="shared" si="9"/>
        <v>gtcCGTAGAGCTCTCtgGTGYCAGCMGCCGCGGTA</v>
      </c>
      <c r="K197" s="54" t="s">
        <v>599</v>
      </c>
      <c r="L197" s="60" t="s">
        <v>1057</v>
      </c>
      <c r="M197" s="54" t="s">
        <v>345</v>
      </c>
      <c r="N197" s="85">
        <v>5</v>
      </c>
      <c r="O197" s="54" t="s">
        <v>564</v>
      </c>
      <c r="P197" s="54">
        <v>35</v>
      </c>
    </row>
    <row r="198" spans="1:18">
      <c r="A198" s="93"/>
      <c r="B198" s="28" t="s">
        <v>99</v>
      </c>
      <c r="C198" s="54" t="s">
        <v>965</v>
      </c>
      <c r="D198" s="54" t="s">
        <v>158</v>
      </c>
      <c r="E198" s="60" t="s">
        <v>159</v>
      </c>
      <c r="F198" s="85" t="s">
        <v>342</v>
      </c>
      <c r="G198" s="85" t="s">
        <v>343</v>
      </c>
      <c r="H198" s="86" t="s">
        <v>344</v>
      </c>
      <c r="I198" s="87" t="str">
        <f t="shared" si="8"/>
        <v>Golay0425_S0159</v>
      </c>
      <c r="J198" s="87" t="str">
        <f t="shared" si="9"/>
        <v>gtcCCTCTGAGAGCTtgGTGYCAGCMGCCGCGGTA</v>
      </c>
      <c r="K198" s="54" t="s">
        <v>599</v>
      </c>
      <c r="L198" s="60" t="s">
        <v>1057</v>
      </c>
      <c r="M198" s="54" t="s">
        <v>345</v>
      </c>
      <c r="N198" s="85">
        <v>5</v>
      </c>
      <c r="O198" s="54" t="s">
        <v>564</v>
      </c>
      <c r="P198" s="54">
        <v>35</v>
      </c>
    </row>
    <row r="199" spans="1:18">
      <c r="B199" s="28" t="s">
        <v>98</v>
      </c>
      <c r="C199" s="54" t="s">
        <v>966</v>
      </c>
      <c r="D199" s="54" t="s">
        <v>160</v>
      </c>
      <c r="E199" s="60" t="s">
        <v>161</v>
      </c>
      <c r="F199" s="85" t="s">
        <v>342</v>
      </c>
      <c r="G199" s="85" t="s">
        <v>343</v>
      </c>
      <c r="H199" s="86" t="s">
        <v>344</v>
      </c>
      <c r="I199" s="87" t="str">
        <f t="shared" si="8"/>
        <v>Golay0426_S0016</v>
      </c>
      <c r="J199" s="87" t="str">
        <f t="shared" si="9"/>
        <v>gtcCCTCGATGCAGTtgGTGYCAGCMGCCGCGGTA</v>
      </c>
      <c r="K199" s="54" t="s">
        <v>599</v>
      </c>
      <c r="L199" s="60" t="s">
        <v>1057</v>
      </c>
      <c r="M199" s="54" t="s">
        <v>345</v>
      </c>
      <c r="N199" s="85">
        <v>5</v>
      </c>
      <c r="O199" s="54" t="s">
        <v>564</v>
      </c>
      <c r="P199" s="54">
        <v>35</v>
      </c>
    </row>
    <row r="200" spans="1:18">
      <c r="B200" s="28" t="s">
        <v>97</v>
      </c>
      <c r="C200" s="54" t="s">
        <v>967</v>
      </c>
      <c r="D200" s="54" t="s">
        <v>162</v>
      </c>
      <c r="E200" s="60" t="s">
        <v>163</v>
      </c>
      <c r="F200" s="85" t="s">
        <v>342</v>
      </c>
      <c r="G200" s="85" t="s">
        <v>343</v>
      </c>
      <c r="H200" s="86" t="s">
        <v>344</v>
      </c>
      <c r="I200" s="87" t="str">
        <f t="shared" si="8"/>
        <v>Golay0427_S0237</v>
      </c>
      <c r="J200" s="87" t="str">
        <f t="shared" si="9"/>
        <v>gtcGCGGACTATTCAtgGTGYCAGCMGCCGCGGTA</v>
      </c>
      <c r="K200" s="54" t="s">
        <v>599</v>
      </c>
      <c r="L200" s="60" t="s">
        <v>1057</v>
      </c>
      <c r="M200" s="54" t="s">
        <v>345</v>
      </c>
      <c r="N200" s="85">
        <v>5</v>
      </c>
      <c r="O200" s="54" t="s">
        <v>564</v>
      </c>
      <c r="P200" s="54">
        <v>35</v>
      </c>
    </row>
    <row r="201" spans="1:18">
      <c r="B201" s="28" t="s">
        <v>96</v>
      </c>
      <c r="C201" s="54" t="s">
        <v>968</v>
      </c>
      <c r="D201" s="54" t="s">
        <v>164</v>
      </c>
      <c r="E201" s="60" t="s">
        <v>165</v>
      </c>
      <c r="F201" s="85" t="s">
        <v>342</v>
      </c>
      <c r="G201" s="85" t="s">
        <v>343</v>
      </c>
      <c r="H201" s="86" t="s">
        <v>344</v>
      </c>
      <c r="I201" s="87" t="str">
        <f t="shared" si="8"/>
        <v>Golay0428_S0106</v>
      </c>
      <c r="J201" s="87" t="str">
        <f t="shared" si="9"/>
        <v>gtcCGTGCACAATTGtgGTGYCAGCMGCCGCGGTA</v>
      </c>
      <c r="K201" s="54" t="s">
        <v>599</v>
      </c>
      <c r="L201" s="60" t="s">
        <v>1057</v>
      </c>
      <c r="M201" s="54" t="s">
        <v>345</v>
      </c>
      <c r="N201" s="85">
        <v>5</v>
      </c>
      <c r="O201" s="54" t="s">
        <v>564</v>
      </c>
      <c r="P201" s="54">
        <v>35</v>
      </c>
    </row>
    <row r="202" spans="1:18">
      <c r="B202" s="28" t="s">
        <v>95</v>
      </c>
      <c r="C202" s="54" t="s">
        <v>969</v>
      </c>
      <c r="D202" s="54" t="s">
        <v>166</v>
      </c>
      <c r="E202" s="60" t="s">
        <v>167</v>
      </c>
      <c r="F202" s="85" t="s">
        <v>342</v>
      </c>
      <c r="G202" s="85" t="s">
        <v>343</v>
      </c>
      <c r="H202" s="86" t="s">
        <v>344</v>
      </c>
      <c r="I202" s="87" t="str">
        <f t="shared" si="8"/>
        <v>Golay0429_S0331</v>
      </c>
      <c r="J202" s="87" t="str">
        <f t="shared" si="9"/>
        <v>gtcCGGCCTAAGTTCtgGTGYCAGCMGCCGCGGTA</v>
      </c>
      <c r="K202" s="54" t="s">
        <v>599</v>
      </c>
      <c r="L202" s="60" t="s">
        <v>1057</v>
      </c>
      <c r="M202" s="54" t="s">
        <v>345</v>
      </c>
      <c r="N202" s="85">
        <v>5</v>
      </c>
      <c r="O202" s="54" t="s">
        <v>564</v>
      </c>
      <c r="P202" s="54">
        <v>35</v>
      </c>
    </row>
    <row r="203" spans="1:18">
      <c r="B203" s="28" t="s">
        <v>94</v>
      </c>
      <c r="C203" s="54" t="s">
        <v>970</v>
      </c>
      <c r="D203" s="54" t="s">
        <v>168</v>
      </c>
      <c r="E203" s="60" t="s">
        <v>169</v>
      </c>
      <c r="F203" s="85" t="s">
        <v>342</v>
      </c>
      <c r="G203" s="85" t="s">
        <v>343</v>
      </c>
      <c r="H203" s="86" t="s">
        <v>344</v>
      </c>
      <c r="I203" s="87" t="str">
        <f t="shared" si="8"/>
        <v>Golay0430_S0280</v>
      </c>
      <c r="J203" s="87" t="str">
        <f t="shared" si="9"/>
        <v>gtcAGCGCTCACATCtgGTGYCAGCMGCCGCGGTA</v>
      </c>
      <c r="K203" s="54" t="s">
        <v>599</v>
      </c>
      <c r="L203" s="60" t="s">
        <v>1057</v>
      </c>
      <c r="M203" s="54" t="s">
        <v>345</v>
      </c>
      <c r="N203" s="85">
        <v>5</v>
      </c>
      <c r="O203" s="54" t="s">
        <v>564</v>
      </c>
      <c r="P203" s="54">
        <v>35</v>
      </c>
    </row>
    <row r="204" spans="1:18">
      <c r="B204" s="28" t="s">
        <v>93</v>
      </c>
      <c r="C204" s="54" t="s">
        <v>971</v>
      </c>
      <c r="D204" s="54" t="s">
        <v>170</v>
      </c>
      <c r="E204" s="60" t="s">
        <v>171</v>
      </c>
      <c r="F204" s="85" t="s">
        <v>342</v>
      </c>
      <c r="G204" s="85" t="s">
        <v>343</v>
      </c>
      <c r="H204" s="86" t="s">
        <v>344</v>
      </c>
      <c r="I204" s="87" t="str">
        <f t="shared" si="8"/>
        <v>Golay0431_S0213</v>
      </c>
      <c r="J204" s="87" t="str">
        <f t="shared" si="9"/>
        <v>gtcTGGTTATGGCACtgGTGYCAGCMGCCGCGGTA</v>
      </c>
      <c r="K204" s="54" t="s">
        <v>599</v>
      </c>
      <c r="L204" s="60" t="s">
        <v>1057</v>
      </c>
      <c r="M204" s="54" t="s">
        <v>345</v>
      </c>
      <c r="N204" s="85">
        <v>5</v>
      </c>
      <c r="O204" s="54" t="s">
        <v>564</v>
      </c>
      <c r="P204" s="54">
        <v>35</v>
      </c>
    </row>
    <row r="205" spans="1:18">
      <c r="B205" s="28" t="s">
        <v>92</v>
      </c>
      <c r="C205" s="54" t="s">
        <v>972</v>
      </c>
      <c r="D205" s="54" t="s">
        <v>172</v>
      </c>
      <c r="E205" s="60" t="s">
        <v>173</v>
      </c>
      <c r="F205" s="85" t="s">
        <v>342</v>
      </c>
      <c r="G205" s="85" t="s">
        <v>343</v>
      </c>
      <c r="H205" s="86" t="s">
        <v>344</v>
      </c>
      <c r="I205" s="87" t="str">
        <f t="shared" si="8"/>
        <v>Golay0432_S0360</v>
      </c>
      <c r="J205" s="87" t="str">
        <f t="shared" si="9"/>
        <v>gtcCGAGGTTCTGATtgGTGYCAGCMGCCGCGGTA</v>
      </c>
      <c r="K205" s="54" t="s">
        <v>599</v>
      </c>
      <c r="L205" s="60" t="s">
        <v>1057</v>
      </c>
      <c r="M205" s="54" t="s">
        <v>345</v>
      </c>
      <c r="N205" s="85">
        <v>5</v>
      </c>
      <c r="O205" s="54" t="s">
        <v>564</v>
      </c>
      <c r="P205" s="54">
        <v>35</v>
      </c>
    </row>
    <row r="206" spans="1:18">
      <c r="B206" s="28" t="s">
        <v>91</v>
      </c>
      <c r="C206" s="54" t="s">
        <v>973</v>
      </c>
      <c r="D206" s="54" t="s">
        <v>174</v>
      </c>
      <c r="E206" s="60" t="s">
        <v>175</v>
      </c>
      <c r="F206" s="85" t="s">
        <v>342</v>
      </c>
      <c r="G206" s="85" t="s">
        <v>343</v>
      </c>
      <c r="H206" s="86" t="s">
        <v>344</v>
      </c>
      <c r="I206" s="87" t="str">
        <f t="shared" si="8"/>
        <v>Golay0433_S0318</v>
      </c>
      <c r="J206" s="87" t="str">
        <f t="shared" si="9"/>
        <v>gtcAACTCCTGTGGAtgGTGYCAGCMGCCGCGGTA</v>
      </c>
      <c r="K206" s="54" t="s">
        <v>599</v>
      </c>
      <c r="L206" s="60" t="s">
        <v>1057</v>
      </c>
      <c r="M206" s="54" t="s">
        <v>345</v>
      </c>
      <c r="N206" s="85">
        <v>5</v>
      </c>
      <c r="O206" s="54" t="s">
        <v>564</v>
      </c>
      <c r="P206" s="54">
        <v>35</v>
      </c>
    </row>
    <row r="207" spans="1:18">
      <c r="B207" s="28" t="s">
        <v>90</v>
      </c>
      <c r="C207" s="54" t="s">
        <v>974</v>
      </c>
      <c r="D207" s="54" t="s">
        <v>176</v>
      </c>
      <c r="E207" s="60" t="s">
        <v>177</v>
      </c>
      <c r="F207" s="85" t="s">
        <v>342</v>
      </c>
      <c r="G207" s="85" t="s">
        <v>343</v>
      </c>
      <c r="H207" s="86" t="s">
        <v>344</v>
      </c>
      <c r="I207" s="87" t="str">
        <f t="shared" si="8"/>
        <v>Golay0434_S0343</v>
      </c>
      <c r="J207" s="87" t="str">
        <f t="shared" si="9"/>
        <v>gtcTAATGGTCGTAGtgGTGYCAGCMGCCGCGGTA</v>
      </c>
      <c r="K207" s="54" t="s">
        <v>599</v>
      </c>
      <c r="L207" s="60" t="s">
        <v>1057</v>
      </c>
      <c r="M207" s="54" t="s">
        <v>345</v>
      </c>
      <c r="N207" s="85">
        <v>5</v>
      </c>
      <c r="O207" s="54" t="s">
        <v>564</v>
      </c>
      <c r="P207" s="54">
        <v>35</v>
      </c>
    </row>
    <row r="208" spans="1:18">
      <c r="B208" s="28" t="s">
        <v>89</v>
      </c>
      <c r="C208" s="54" t="s">
        <v>975</v>
      </c>
      <c r="D208" s="54" t="s">
        <v>178</v>
      </c>
      <c r="E208" s="60" t="s">
        <v>179</v>
      </c>
      <c r="F208" s="85" t="s">
        <v>342</v>
      </c>
      <c r="G208" s="85" t="s">
        <v>343</v>
      </c>
      <c r="H208" s="86" t="s">
        <v>344</v>
      </c>
      <c r="I208" s="87" t="str">
        <f t="shared" si="8"/>
        <v>Golay0435_S0132</v>
      </c>
      <c r="J208" s="87" t="str">
        <f t="shared" si="9"/>
        <v>gtcTTGCACCGTCGAtgGTGYCAGCMGCCGCGGTA</v>
      </c>
      <c r="K208" s="54" t="s">
        <v>599</v>
      </c>
      <c r="L208" s="60" t="s">
        <v>1057</v>
      </c>
      <c r="M208" s="54" t="s">
        <v>345</v>
      </c>
      <c r="N208" s="85">
        <v>5</v>
      </c>
      <c r="O208" s="54" t="s">
        <v>564</v>
      </c>
      <c r="P208" s="54">
        <v>35</v>
      </c>
    </row>
    <row r="209" spans="2:16">
      <c r="B209" s="28" t="s">
        <v>88</v>
      </c>
      <c r="C209" s="54" t="s">
        <v>976</v>
      </c>
      <c r="D209" s="54" t="s">
        <v>180</v>
      </c>
      <c r="E209" s="60" t="s">
        <v>181</v>
      </c>
      <c r="F209" s="85" t="s">
        <v>342</v>
      </c>
      <c r="G209" s="85" t="s">
        <v>343</v>
      </c>
      <c r="H209" s="86" t="s">
        <v>344</v>
      </c>
      <c r="I209" s="87" t="str">
        <f t="shared" si="8"/>
        <v>Golay0436_S0126</v>
      </c>
      <c r="J209" s="87" t="str">
        <f t="shared" si="9"/>
        <v>gtcTGCTACAGACGTtgGTGYCAGCMGCCGCGGTA</v>
      </c>
      <c r="K209" s="54" t="s">
        <v>599</v>
      </c>
      <c r="L209" s="60" t="s">
        <v>1057</v>
      </c>
      <c r="M209" s="54" t="s">
        <v>345</v>
      </c>
      <c r="N209" s="85">
        <v>5</v>
      </c>
      <c r="O209" s="54" t="s">
        <v>564</v>
      </c>
      <c r="P209" s="54">
        <v>35</v>
      </c>
    </row>
    <row r="210" spans="2:16">
      <c r="B210" s="28" t="s">
        <v>87</v>
      </c>
      <c r="C210" s="54" t="s">
        <v>977</v>
      </c>
      <c r="D210" s="54" t="s">
        <v>182</v>
      </c>
      <c r="E210" s="60" t="s">
        <v>183</v>
      </c>
      <c r="F210" s="85" t="s">
        <v>342</v>
      </c>
      <c r="G210" s="85" t="s">
        <v>343</v>
      </c>
      <c r="H210" s="86" t="s">
        <v>344</v>
      </c>
      <c r="I210" s="87" t="str">
        <f t="shared" si="8"/>
        <v>Golay0437_S0114</v>
      </c>
      <c r="J210" s="87" t="str">
        <f t="shared" si="9"/>
        <v>gtcATGGCCTGACTAtgGTGYCAGCMGCCGCGGTA</v>
      </c>
      <c r="K210" s="54" t="s">
        <v>599</v>
      </c>
      <c r="L210" s="60" t="s">
        <v>1057</v>
      </c>
      <c r="M210" s="54" t="s">
        <v>345</v>
      </c>
      <c r="N210" s="85">
        <v>5</v>
      </c>
      <c r="O210" s="54" t="s">
        <v>564</v>
      </c>
      <c r="P210" s="54">
        <v>35</v>
      </c>
    </row>
    <row r="211" spans="2:16">
      <c r="B211" s="28" t="s">
        <v>86</v>
      </c>
      <c r="C211" s="84" t="s">
        <v>978</v>
      </c>
      <c r="D211" s="54" t="s">
        <v>184</v>
      </c>
      <c r="E211" s="60" t="s">
        <v>185</v>
      </c>
      <c r="F211" s="85" t="s">
        <v>342</v>
      </c>
      <c r="G211" s="85" t="s">
        <v>343</v>
      </c>
      <c r="H211" s="86" t="s">
        <v>344</v>
      </c>
      <c r="I211" s="87" t="str">
        <f t="shared" si="8"/>
        <v>Golay0438_PC03</v>
      </c>
      <c r="J211" s="87" t="str">
        <f t="shared" si="9"/>
        <v>gtcACGCACATACAAtgGTGYCAGCMGCCGCGGTA</v>
      </c>
      <c r="K211" s="54" t="s">
        <v>599</v>
      </c>
      <c r="L211" s="60" t="s">
        <v>1057</v>
      </c>
      <c r="M211" s="54" t="s">
        <v>345</v>
      </c>
      <c r="N211" s="85">
        <v>5</v>
      </c>
      <c r="O211" s="54" t="s">
        <v>565</v>
      </c>
      <c r="P211" s="54">
        <v>35</v>
      </c>
    </row>
    <row r="212" spans="2:16">
      <c r="B212" s="28" t="s">
        <v>85</v>
      </c>
      <c r="C212" s="54" t="s">
        <v>979</v>
      </c>
      <c r="D212" s="54" t="s">
        <v>186</v>
      </c>
      <c r="E212" s="60" t="s">
        <v>187</v>
      </c>
      <c r="F212" s="85" t="s">
        <v>342</v>
      </c>
      <c r="G212" s="85" t="s">
        <v>343</v>
      </c>
      <c r="H212" s="86" t="s">
        <v>344</v>
      </c>
      <c r="I212" s="87" t="str">
        <f t="shared" si="8"/>
        <v>Golay0439_S0354</v>
      </c>
      <c r="J212" s="87" t="str">
        <f t="shared" si="9"/>
        <v>gtcTGAGTGGTCTGTtgGTGYCAGCMGCCGCGGTA</v>
      </c>
      <c r="K212" s="54" t="s">
        <v>599</v>
      </c>
      <c r="L212" s="60" t="s">
        <v>1057</v>
      </c>
      <c r="M212" s="54" t="s">
        <v>345</v>
      </c>
      <c r="N212" s="85">
        <v>5</v>
      </c>
      <c r="O212" s="54" t="s">
        <v>564</v>
      </c>
      <c r="P212" s="54">
        <v>35</v>
      </c>
    </row>
    <row r="213" spans="2:16">
      <c r="B213" s="28" t="s">
        <v>84</v>
      </c>
      <c r="C213" s="54" t="s">
        <v>980</v>
      </c>
      <c r="D213" s="54" t="s">
        <v>188</v>
      </c>
      <c r="E213" s="60" t="s">
        <v>189</v>
      </c>
      <c r="F213" s="85" t="s">
        <v>342</v>
      </c>
      <c r="G213" s="85" t="s">
        <v>343</v>
      </c>
      <c r="H213" s="86" t="s">
        <v>344</v>
      </c>
      <c r="I213" s="87" t="str">
        <f t="shared" si="8"/>
        <v>Golay0440_S0340</v>
      </c>
      <c r="J213" s="87" t="str">
        <f t="shared" si="9"/>
        <v>gtcGATAGCACTCGTtgGTGYCAGCMGCCGCGGTA</v>
      </c>
      <c r="K213" s="54" t="s">
        <v>599</v>
      </c>
      <c r="L213" s="60" t="s">
        <v>1057</v>
      </c>
      <c r="M213" s="54" t="s">
        <v>345</v>
      </c>
      <c r="N213" s="85">
        <v>5</v>
      </c>
      <c r="O213" s="54" t="s">
        <v>564</v>
      </c>
      <c r="P213" s="54">
        <v>35</v>
      </c>
    </row>
    <row r="214" spans="2:16">
      <c r="B214" s="28" t="s">
        <v>83</v>
      </c>
      <c r="C214" s="54" t="s">
        <v>981</v>
      </c>
      <c r="D214" s="54" t="s">
        <v>190</v>
      </c>
      <c r="E214" s="60" t="s">
        <v>191</v>
      </c>
      <c r="F214" s="85" t="s">
        <v>342</v>
      </c>
      <c r="G214" s="85" t="s">
        <v>343</v>
      </c>
      <c r="H214" s="86" t="s">
        <v>344</v>
      </c>
      <c r="I214" s="87" t="str">
        <f t="shared" si="8"/>
        <v>Golay0441_S0152</v>
      </c>
      <c r="J214" s="87" t="str">
        <f t="shared" si="9"/>
        <v>gtcTAGCGCGAACTTtgGTGYCAGCMGCCGCGGTA</v>
      </c>
      <c r="K214" s="54" t="s">
        <v>599</v>
      </c>
      <c r="L214" s="60" t="s">
        <v>1057</v>
      </c>
      <c r="M214" s="54" t="s">
        <v>345</v>
      </c>
      <c r="N214" s="85">
        <v>5</v>
      </c>
      <c r="O214" s="54" t="s">
        <v>564</v>
      </c>
      <c r="P214" s="54">
        <v>35</v>
      </c>
    </row>
    <row r="215" spans="2:16">
      <c r="B215" s="28" t="s">
        <v>82</v>
      </c>
      <c r="C215" s="54" t="s">
        <v>982</v>
      </c>
      <c r="D215" s="54" t="s">
        <v>192</v>
      </c>
      <c r="E215" s="60" t="s">
        <v>193</v>
      </c>
      <c r="F215" s="85" t="s">
        <v>342</v>
      </c>
      <c r="G215" s="85" t="s">
        <v>343</v>
      </c>
      <c r="H215" s="86" t="s">
        <v>344</v>
      </c>
      <c r="I215" s="87" t="str">
        <f t="shared" si="8"/>
        <v>Golay0442_S0329</v>
      </c>
      <c r="J215" s="87" t="str">
        <f t="shared" si="9"/>
        <v>gtcCATACACGCACCtgGTGYCAGCMGCCGCGGTA</v>
      </c>
      <c r="K215" s="54" t="s">
        <v>599</v>
      </c>
      <c r="L215" s="60" t="s">
        <v>1057</v>
      </c>
      <c r="M215" s="54" t="s">
        <v>345</v>
      </c>
      <c r="N215" s="85">
        <v>5</v>
      </c>
      <c r="O215" s="54" t="s">
        <v>564</v>
      </c>
      <c r="P215" s="54">
        <v>35</v>
      </c>
    </row>
    <row r="216" spans="2:16">
      <c r="B216" s="28" t="s">
        <v>81</v>
      </c>
      <c r="C216" s="54" t="s">
        <v>983</v>
      </c>
      <c r="D216" s="54" t="s">
        <v>194</v>
      </c>
      <c r="E216" s="60" t="s">
        <v>195</v>
      </c>
      <c r="F216" s="85" t="s">
        <v>342</v>
      </c>
      <c r="G216" s="85" t="s">
        <v>343</v>
      </c>
      <c r="H216" s="86" t="s">
        <v>344</v>
      </c>
      <c r="I216" s="87" t="str">
        <f t="shared" si="8"/>
        <v>Golay0443_S0246</v>
      </c>
      <c r="J216" s="87" t="str">
        <f t="shared" si="9"/>
        <v>gtcACCTCAGTCAAGtgGTGYCAGCMGCCGCGGTA</v>
      </c>
      <c r="K216" s="54" t="s">
        <v>599</v>
      </c>
      <c r="L216" s="60" t="s">
        <v>1057</v>
      </c>
      <c r="M216" s="54" t="s">
        <v>345</v>
      </c>
      <c r="N216" s="85">
        <v>5</v>
      </c>
      <c r="O216" s="54" t="s">
        <v>564</v>
      </c>
      <c r="P216" s="54">
        <v>35</v>
      </c>
    </row>
    <row r="217" spans="2:16">
      <c r="B217" s="28" t="s">
        <v>80</v>
      </c>
      <c r="C217" s="54" t="s">
        <v>984</v>
      </c>
      <c r="D217" s="54" t="s">
        <v>196</v>
      </c>
      <c r="E217" s="60" t="s">
        <v>197</v>
      </c>
      <c r="F217" s="85" t="s">
        <v>342</v>
      </c>
      <c r="G217" s="85" t="s">
        <v>343</v>
      </c>
      <c r="H217" s="86" t="s">
        <v>344</v>
      </c>
      <c r="I217" s="87" t="str">
        <f t="shared" si="8"/>
        <v>Golay0444_S0061</v>
      </c>
      <c r="J217" s="87" t="str">
        <f t="shared" si="9"/>
        <v>gtcTCGACCAAACACtgGTGYCAGCMGCCGCGGTA</v>
      </c>
      <c r="K217" s="54" t="s">
        <v>599</v>
      </c>
      <c r="L217" s="60" t="s">
        <v>1057</v>
      </c>
      <c r="M217" s="54" t="s">
        <v>345</v>
      </c>
      <c r="N217" s="85">
        <v>5</v>
      </c>
      <c r="O217" s="54" t="s">
        <v>564</v>
      </c>
      <c r="P217" s="54">
        <v>35</v>
      </c>
    </row>
    <row r="218" spans="2:16">
      <c r="B218" s="28" t="s">
        <v>79</v>
      </c>
      <c r="C218" s="54" t="s">
        <v>985</v>
      </c>
      <c r="D218" s="54" t="s">
        <v>198</v>
      </c>
      <c r="E218" s="60" t="s">
        <v>199</v>
      </c>
      <c r="F218" s="85" t="s">
        <v>342</v>
      </c>
      <c r="G218" s="85" t="s">
        <v>343</v>
      </c>
      <c r="H218" s="86" t="s">
        <v>344</v>
      </c>
      <c r="I218" s="87" t="str">
        <f t="shared" si="8"/>
        <v>Golay0445_S0160</v>
      </c>
      <c r="J218" s="87" t="str">
        <f t="shared" si="9"/>
        <v>gtcCCACCCAGTAACtgGTGYCAGCMGCCGCGGTA</v>
      </c>
      <c r="K218" s="54" t="s">
        <v>599</v>
      </c>
      <c r="L218" s="60" t="s">
        <v>1057</v>
      </c>
      <c r="M218" s="54" t="s">
        <v>345</v>
      </c>
      <c r="N218" s="85">
        <v>5</v>
      </c>
      <c r="O218" s="54" t="s">
        <v>564</v>
      </c>
      <c r="P218" s="54">
        <v>35</v>
      </c>
    </row>
    <row r="219" spans="2:16">
      <c r="B219" s="29" t="s">
        <v>78</v>
      </c>
      <c r="C219" s="54" t="s">
        <v>986</v>
      </c>
      <c r="D219" s="54" t="s">
        <v>200</v>
      </c>
      <c r="E219" s="60" t="s">
        <v>201</v>
      </c>
      <c r="F219" s="85" t="s">
        <v>342</v>
      </c>
      <c r="G219" s="85" t="s">
        <v>343</v>
      </c>
      <c r="H219" s="86" t="s">
        <v>344</v>
      </c>
      <c r="I219" s="87" t="str">
        <f t="shared" si="8"/>
        <v>Golay0446_S0076</v>
      </c>
      <c r="J219" s="87" t="str">
        <f t="shared" si="9"/>
        <v>gtcATATCGCGATGAtgGTGYCAGCMGCCGCGGTA</v>
      </c>
      <c r="K219" s="54" t="s">
        <v>599</v>
      </c>
      <c r="L219" s="60" t="s">
        <v>1057</v>
      </c>
      <c r="M219" s="54" t="s">
        <v>345</v>
      </c>
      <c r="N219" s="85">
        <v>5</v>
      </c>
      <c r="O219" s="54" t="s">
        <v>564</v>
      </c>
      <c r="P219" s="54">
        <v>35</v>
      </c>
    </row>
    <row r="220" spans="2:16">
      <c r="B220" s="54" t="s">
        <v>77</v>
      </c>
      <c r="C220" s="54" t="s">
        <v>987</v>
      </c>
      <c r="D220" s="54" t="s">
        <v>202</v>
      </c>
      <c r="E220" s="60" t="s">
        <v>203</v>
      </c>
      <c r="F220" s="85" t="s">
        <v>342</v>
      </c>
      <c r="G220" s="85" t="s">
        <v>343</v>
      </c>
      <c r="H220" s="86" t="s">
        <v>344</v>
      </c>
      <c r="I220" s="87" t="str">
        <f t="shared" si="8"/>
        <v>Golay0447_S0253</v>
      </c>
      <c r="J220" s="87" t="str">
        <f t="shared" si="9"/>
        <v>gtcCGCCGGTAATCTtgGTGYCAGCMGCCGCGGTA</v>
      </c>
      <c r="K220" s="54" t="s">
        <v>599</v>
      </c>
      <c r="L220" s="60" t="s">
        <v>1057</v>
      </c>
      <c r="M220" s="54" t="s">
        <v>345</v>
      </c>
      <c r="N220" s="85">
        <v>5</v>
      </c>
      <c r="O220" s="54" t="s">
        <v>564</v>
      </c>
      <c r="P220" s="54">
        <v>35</v>
      </c>
    </row>
    <row r="221" spans="2:16">
      <c r="B221" s="54" t="s">
        <v>76</v>
      </c>
      <c r="C221" s="54" t="s">
        <v>988</v>
      </c>
      <c r="D221" s="54" t="s">
        <v>204</v>
      </c>
      <c r="E221" s="60" t="s">
        <v>205</v>
      </c>
      <c r="F221" s="85" t="s">
        <v>342</v>
      </c>
      <c r="G221" s="85" t="s">
        <v>343</v>
      </c>
      <c r="H221" s="86" t="s">
        <v>344</v>
      </c>
      <c r="I221" s="87" t="str">
        <f t="shared" si="8"/>
        <v>Golay0448_S0238</v>
      </c>
      <c r="J221" s="87" t="str">
        <f t="shared" si="9"/>
        <v>gtcCCGATGCCTTGAtgGTGYCAGCMGCCGCGGTA</v>
      </c>
      <c r="K221" s="54" t="s">
        <v>599</v>
      </c>
      <c r="L221" s="60" t="s">
        <v>1057</v>
      </c>
      <c r="M221" s="54" t="s">
        <v>345</v>
      </c>
      <c r="N221" s="85">
        <v>5</v>
      </c>
      <c r="O221" s="54" t="s">
        <v>564</v>
      </c>
      <c r="P221" s="54">
        <v>35</v>
      </c>
    </row>
    <row r="222" spans="2:16">
      <c r="B222" s="54" t="s">
        <v>75</v>
      </c>
      <c r="C222" s="54" t="s">
        <v>989</v>
      </c>
      <c r="D222" s="54" t="s">
        <v>206</v>
      </c>
      <c r="E222" s="60" t="s">
        <v>207</v>
      </c>
      <c r="F222" s="85" t="s">
        <v>342</v>
      </c>
      <c r="G222" s="85" t="s">
        <v>343</v>
      </c>
      <c r="H222" s="86" t="s">
        <v>344</v>
      </c>
      <c r="I222" s="87" t="str">
        <f t="shared" si="8"/>
        <v>Golay0449_S0058</v>
      </c>
      <c r="J222" s="87" t="str">
        <f t="shared" si="9"/>
        <v>gtcAGCAGGCACGAAtgGTGYCAGCMGCCGCGGTA</v>
      </c>
      <c r="K222" s="54" t="s">
        <v>599</v>
      </c>
      <c r="L222" s="60" t="s">
        <v>1057</v>
      </c>
      <c r="M222" s="54" t="s">
        <v>345</v>
      </c>
      <c r="N222" s="85">
        <v>5</v>
      </c>
      <c r="O222" s="54" t="s">
        <v>564</v>
      </c>
      <c r="P222" s="54">
        <v>35</v>
      </c>
    </row>
    <row r="223" spans="2:16">
      <c r="B223" s="54" t="s">
        <v>74</v>
      </c>
      <c r="C223" s="54" t="s">
        <v>990</v>
      </c>
      <c r="D223" s="54" t="s">
        <v>208</v>
      </c>
      <c r="E223" s="60" t="s">
        <v>209</v>
      </c>
      <c r="F223" s="85" t="s">
        <v>342</v>
      </c>
      <c r="G223" s="85" t="s">
        <v>343</v>
      </c>
      <c r="H223" s="86" t="s">
        <v>344</v>
      </c>
      <c r="I223" s="87" t="str">
        <f t="shared" si="8"/>
        <v>Golay0450_S0226</v>
      </c>
      <c r="J223" s="87" t="str">
        <f t="shared" si="9"/>
        <v>gtcTACGCAGCACTAtgGTGYCAGCMGCCGCGGTA</v>
      </c>
      <c r="K223" s="54" t="s">
        <v>599</v>
      </c>
      <c r="L223" s="60" t="s">
        <v>1057</v>
      </c>
      <c r="M223" s="54" t="s">
        <v>345</v>
      </c>
      <c r="N223" s="85">
        <v>5</v>
      </c>
      <c r="O223" s="54" t="s">
        <v>564</v>
      </c>
      <c r="P223" s="54">
        <v>35</v>
      </c>
    </row>
    <row r="224" spans="2:16">
      <c r="B224" s="54" t="s">
        <v>73</v>
      </c>
      <c r="C224" s="54" t="s">
        <v>991</v>
      </c>
      <c r="D224" s="54" t="s">
        <v>210</v>
      </c>
      <c r="E224" s="60" t="s">
        <v>211</v>
      </c>
      <c r="F224" s="85" t="s">
        <v>342</v>
      </c>
      <c r="G224" s="85" t="s">
        <v>343</v>
      </c>
      <c r="H224" s="86" t="s">
        <v>344</v>
      </c>
      <c r="I224" s="87" t="str">
        <f t="shared" si="8"/>
        <v>Golay0451_S0040</v>
      </c>
      <c r="J224" s="87" t="str">
        <f t="shared" si="9"/>
        <v>gtcCGCTTAGTGCTGtgGTGYCAGCMGCCGCGGTA</v>
      </c>
      <c r="K224" s="54" t="s">
        <v>599</v>
      </c>
      <c r="L224" s="60" t="s">
        <v>1057</v>
      </c>
      <c r="M224" s="54" t="s">
        <v>345</v>
      </c>
      <c r="N224" s="85">
        <v>5</v>
      </c>
      <c r="O224" s="54" t="s">
        <v>564</v>
      </c>
      <c r="P224" s="54">
        <v>35</v>
      </c>
    </row>
    <row r="225" spans="2:16">
      <c r="B225" s="54" t="s">
        <v>72</v>
      </c>
      <c r="C225" s="54" t="s">
        <v>992</v>
      </c>
      <c r="D225" s="54" t="s">
        <v>212</v>
      </c>
      <c r="E225" s="60" t="s">
        <v>213</v>
      </c>
      <c r="F225" s="85" t="s">
        <v>342</v>
      </c>
      <c r="G225" s="85" t="s">
        <v>343</v>
      </c>
      <c r="H225" s="86" t="s">
        <v>344</v>
      </c>
      <c r="I225" s="87" t="str">
        <f t="shared" si="8"/>
        <v>Golay0452_S0240</v>
      </c>
      <c r="J225" s="87" t="str">
        <f t="shared" si="9"/>
        <v>gtcCAAAGTTTGCGAtgGTGYCAGCMGCCGCGGTA</v>
      </c>
      <c r="K225" s="54" t="s">
        <v>599</v>
      </c>
      <c r="L225" s="60" t="s">
        <v>1057</v>
      </c>
      <c r="M225" s="54" t="s">
        <v>345</v>
      </c>
      <c r="N225" s="85">
        <v>5</v>
      </c>
      <c r="O225" s="54" t="s">
        <v>564</v>
      </c>
      <c r="P225" s="54">
        <v>35</v>
      </c>
    </row>
    <row r="226" spans="2:16">
      <c r="B226" s="54" t="s">
        <v>71</v>
      </c>
      <c r="C226" s="54" t="s">
        <v>993</v>
      </c>
      <c r="D226" s="54" t="s">
        <v>214</v>
      </c>
      <c r="E226" s="60" t="s">
        <v>215</v>
      </c>
      <c r="F226" s="85" t="s">
        <v>342</v>
      </c>
      <c r="G226" s="85" t="s">
        <v>343</v>
      </c>
      <c r="H226" s="86" t="s">
        <v>344</v>
      </c>
      <c r="I226" s="87" t="str">
        <f t="shared" si="8"/>
        <v>Golay0453_S0347</v>
      </c>
      <c r="J226" s="87" t="str">
        <f t="shared" si="9"/>
        <v>gtcTCGAGCCGATCTtgGTGYCAGCMGCCGCGGTA</v>
      </c>
      <c r="K226" s="54" t="s">
        <v>599</v>
      </c>
      <c r="L226" s="60" t="s">
        <v>1057</v>
      </c>
      <c r="M226" s="54" t="s">
        <v>345</v>
      </c>
      <c r="N226" s="85">
        <v>5</v>
      </c>
      <c r="O226" s="54" t="s">
        <v>564</v>
      </c>
      <c r="P226" s="54">
        <v>35</v>
      </c>
    </row>
    <row r="227" spans="2:16">
      <c r="B227" s="54" t="s">
        <v>70</v>
      </c>
      <c r="C227" s="54" t="s">
        <v>994</v>
      </c>
      <c r="D227" s="54" t="s">
        <v>216</v>
      </c>
      <c r="E227" s="60" t="s">
        <v>217</v>
      </c>
      <c r="F227" s="85" t="s">
        <v>342</v>
      </c>
      <c r="G227" s="85" t="s">
        <v>343</v>
      </c>
      <c r="H227" s="86" t="s">
        <v>344</v>
      </c>
      <c r="I227" s="87" t="str">
        <f t="shared" si="8"/>
        <v>Golay0454_S0193</v>
      </c>
      <c r="J227" s="87" t="str">
        <f t="shared" si="9"/>
        <v>gtcCTCATCATGTTCtgGTGYCAGCMGCCGCGGTA</v>
      </c>
      <c r="K227" s="54" t="s">
        <v>599</v>
      </c>
      <c r="L227" s="60" t="s">
        <v>1057</v>
      </c>
      <c r="M227" s="54" t="s">
        <v>345</v>
      </c>
      <c r="N227" s="85">
        <v>5</v>
      </c>
      <c r="O227" s="54" t="s">
        <v>564</v>
      </c>
      <c r="P227" s="54">
        <v>35</v>
      </c>
    </row>
    <row r="228" spans="2:16">
      <c r="B228" s="54" t="s">
        <v>69</v>
      </c>
      <c r="C228" s="54" t="s">
        <v>995</v>
      </c>
      <c r="D228" s="54" t="s">
        <v>218</v>
      </c>
      <c r="E228" s="60" t="s">
        <v>219</v>
      </c>
      <c r="F228" s="85" t="s">
        <v>342</v>
      </c>
      <c r="G228" s="85" t="s">
        <v>343</v>
      </c>
      <c r="H228" s="86" t="s">
        <v>344</v>
      </c>
      <c r="I228" s="87" t="str">
        <f t="shared" si="8"/>
        <v>Golay0455_S0300</v>
      </c>
      <c r="J228" s="87" t="str">
        <f t="shared" si="9"/>
        <v>gtcCCAGGGACTTCTtgGTGYCAGCMGCCGCGGTA</v>
      </c>
      <c r="K228" s="54" t="s">
        <v>599</v>
      </c>
      <c r="L228" s="60" t="s">
        <v>1057</v>
      </c>
      <c r="M228" s="54" t="s">
        <v>345</v>
      </c>
      <c r="N228" s="85">
        <v>5</v>
      </c>
      <c r="O228" s="54" t="s">
        <v>564</v>
      </c>
      <c r="P228" s="54">
        <v>35</v>
      </c>
    </row>
    <row r="229" spans="2:16">
      <c r="B229" s="54" t="s">
        <v>68</v>
      </c>
      <c r="C229" s="54" t="s">
        <v>996</v>
      </c>
      <c r="D229" s="54" t="s">
        <v>220</v>
      </c>
      <c r="E229" s="60" t="s">
        <v>221</v>
      </c>
      <c r="F229" s="85" t="s">
        <v>342</v>
      </c>
      <c r="G229" s="85" t="s">
        <v>343</v>
      </c>
      <c r="H229" s="86" t="s">
        <v>344</v>
      </c>
      <c r="I229" s="87" t="str">
        <f t="shared" si="8"/>
        <v>Golay0456_S0359</v>
      </c>
      <c r="J229" s="87" t="str">
        <f t="shared" si="9"/>
        <v>gtcGCAATCCTTGCGtgGTGYCAGCMGCCGCGGTA</v>
      </c>
      <c r="K229" s="54" t="s">
        <v>599</v>
      </c>
      <c r="L229" s="60" t="s">
        <v>1057</v>
      </c>
      <c r="M229" s="54" t="s">
        <v>345</v>
      </c>
      <c r="N229" s="85">
        <v>5</v>
      </c>
      <c r="O229" s="54" t="s">
        <v>564</v>
      </c>
      <c r="P229" s="54">
        <v>35</v>
      </c>
    </row>
    <row r="230" spans="2:16">
      <c r="B230" s="54" t="s">
        <v>67</v>
      </c>
      <c r="C230" s="54" t="s">
        <v>997</v>
      </c>
      <c r="D230" s="54" t="s">
        <v>222</v>
      </c>
      <c r="E230" s="60" t="s">
        <v>223</v>
      </c>
      <c r="F230" s="85" t="s">
        <v>342</v>
      </c>
      <c r="G230" s="85" t="s">
        <v>343</v>
      </c>
      <c r="H230" s="86" t="s">
        <v>344</v>
      </c>
      <c r="I230" s="87" t="str">
        <f t="shared" si="8"/>
        <v>Golay0457_S0014</v>
      </c>
      <c r="J230" s="87" t="str">
        <f t="shared" si="9"/>
        <v>gtcCCTGCTTCCTTCtgGTGYCAGCMGCCGCGGTA</v>
      </c>
      <c r="K230" s="54" t="s">
        <v>599</v>
      </c>
      <c r="L230" s="60" t="s">
        <v>1057</v>
      </c>
      <c r="M230" s="54" t="s">
        <v>345</v>
      </c>
      <c r="N230" s="85">
        <v>5</v>
      </c>
      <c r="O230" s="54" t="s">
        <v>564</v>
      </c>
      <c r="P230" s="54">
        <v>35</v>
      </c>
    </row>
    <row r="231" spans="2:16">
      <c r="B231" s="54" t="s">
        <v>66</v>
      </c>
      <c r="C231" s="54" t="s">
        <v>998</v>
      </c>
      <c r="D231" s="54" t="s">
        <v>224</v>
      </c>
      <c r="E231" s="60" t="s">
        <v>225</v>
      </c>
      <c r="F231" s="85" t="s">
        <v>342</v>
      </c>
      <c r="G231" s="85" t="s">
        <v>343</v>
      </c>
      <c r="H231" s="86" t="s">
        <v>344</v>
      </c>
      <c r="I231" s="87" t="str">
        <f t="shared" si="8"/>
        <v>Golay0458_S0313</v>
      </c>
      <c r="J231" s="87" t="str">
        <f t="shared" si="9"/>
        <v>gtcCAAGGCACAAGGtgGTGYCAGCMGCCGCGGTA</v>
      </c>
      <c r="K231" s="54" t="s">
        <v>599</v>
      </c>
      <c r="L231" s="60" t="s">
        <v>1057</v>
      </c>
      <c r="M231" s="54" t="s">
        <v>345</v>
      </c>
      <c r="N231" s="85">
        <v>5</v>
      </c>
      <c r="O231" s="54" t="s">
        <v>564</v>
      </c>
      <c r="P231" s="54">
        <v>35</v>
      </c>
    </row>
    <row r="232" spans="2:16">
      <c r="B232" s="54" t="s">
        <v>65</v>
      </c>
      <c r="C232" s="54" t="s">
        <v>999</v>
      </c>
      <c r="D232" s="54" t="s">
        <v>226</v>
      </c>
      <c r="E232" s="60" t="s">
        <v>227</v>
      </c>
      <c r="F232" s="85" t="s">
        <v>342</v>
      </c>
      <c r="G232" s="85" t="s">
        <v>343</v>
      </c>
      <c r="H232" s="86" t="s">
        <v>344</v>
      </c>
      <c r="I232" s="87" t="str">
        <f t="shared" si="8"/>
        <v>Golay0459_S0011</v>
      </c>
      <c r="J232" s="87" t="str">
        <f t="shared" si="9"/>
        <v>gtcGGCCTATAAGTCtgGTGYCAGCMGCCGCGGTA</v>
      </c>
      <c r="K232" s="54" t="s">
        <v>599</v>
      </c>
      <c r="L232" s="60" t="s">
        <v>1057</v>
      </c>
      <c r="M232" s="54" t="s">
        <v>345</v>
      </c>
      <c r="N232" s="85">
        <v>5</v>
      </c>
      <c r="O232" s="54" t="s">
        <v>564</v>
      </c>
      <c r="P232" s="54">
        <v>35</v>
      </c>
    </row>
    <row r="233" spans="2:16">
      <c r="B233" s="54" t="s">
        <v>64</v>
      </c>
      <c r="C233" s="54" t="s">
        <v>1000</v>
      </c>
      <c r="D233" s="54" t="s">
        <v>228</v>
      </c>
      <c r="E233" s="60" t="s">
        <v>229</v>
      </c>
      <c r="F233" s="85" t="s">
        <v>342</v>
      </c>
      <c r="G233" s="85" t="s">
        <v>343</v>
      </c>
      <c r="H233" s="86" t="s">
        <v>344</v>
      </c>
      <c r="I233" s="87" t="str">
        <f t="shared" si="8"/>
        <v>Golay0460_S0185</v>
      </c>
      <c r="J233" s="87" t="str">
        <f t="shared" si="9"/>
        <v>gtcTCCATTTCATGCtgGTGYCAGCMGCCGCGGTA</v>
      </c>
      <c r="K233" s="54" t="s">
        <v>599</v>
      </c>
      <c r="L233" s="60" t="s">
        <v>1057</v>
      </c>
      <c r="M233" s="54" t="s">
        <v>345</v>
      </c>
      <c r="N233" s="85">
        <v>5</v>
      </c>
      <c r="O233" s="54" t="s">
        <v>564</v>
      </c>
      <c r="P233" s="54">
        <v>35</v>
      </c>
    </row>
    <row r="234" spans="2:16">
      <c r="B234" s="54" t="s">
        <v>63</v>
      </c>
      <c r="C234" s="54" t="s">
        <v>1001</v>
      </c>
      <c r="D234" s="54" t="s">
        <v>230</v>
      </c>
      <c r="E234" s="60" t="s">
        <v>231</v>
      </c>
      <c r="F234" s="85" t="s">
        <v>342</v>
      </c>
      <c r="G234" s="85" t="s">
        <v>343</v>
      </c>
      <c r="H234" s="86" t="s">
        <v>344</v>
      </c>
      <c r="I234" s="87" t="str">
        <f t="shared" si="8"/>
        <v>Golay0461_S0264</v>
      </c>
      <c r="J234" s="87" t="str">
        <f t="shared" si="9"/>
        <v>gtcTCGGCGATCATCtgGTGYCAGCMGCCGCGGTA</v>
      </c>
      <c r="K234" s="54" t="s">
        <v>599</v>
      </c>
      <c r="L234" s="60" t="s">
        <v>1057</v>
      </c>
      <c r="M234" s="54" t="s">
        <v>345</v>
      </c>
      <c r="N234" s="85">
        <v>5</v>
      </c>
      <c r="O234" s="54" t="s">
        <v>564</v>
      </c>
      <c r="P234" s="54">
        <v>35</v>
      </c>
    </row>
    <row r="235" spans="2:16">
      <c r="B235" s="54" t="s">
        <v>62</v>
      </c>
      <c r="C235" s="54" t="s">
        <v>1002</v>
      </c>
      <c r="D235" s="54" t="s">
        <v>232</v>
      </c>
      <c r="E235" s="60" t="s">
        <v>233</v>
      </c>
      <c r="F235" s="85" t="s">
        <v>342</v>
      </c>
      <c r="G235" s="85" t="s">
        <v>343</v>
      </c>
      <c r="H235" s="86" t="s">
        <v>344</v>
      </c>
      <c r="I235" s="87" t="str">
        <f t="shared" si="8"/>
        <v>Golay0462_S0337</v>
      </c>
      <c r="J235" s="87" t="str">
        <f t="shared" si="9"/>
        <v>gtcGTTTCACGCGAAtgGTGYCAGCMGCCGCGGTA</v>
      </c>
      <c r="K235" s="54" t="s">
        <v>599</v>
      </c>
      <c r="L235" s="60" t="s">
        <v>1057</v>
      </c>
      <c r="M235" s="54" t="s">
        <v>345</v>
      </c>
      <c r="N235" s="85">
        <v>5</v>
      </c>
      <c r="O235" s="54" t="s">
        <v>564</v>
      </c>
      <c r="P235" s="54">
        <v>35</v>
      </c>
    </row>
    <row r="236" spans="2:16">
      <c r="B236" s="54" t="s">
        <v>61</v>
      </c>
      <c r="C236" s="54" t="s">
        <v>1003</v>
      </c>
      <c r="D236" s="54" t="s">
        <v>234</v>
      </c>
      <c r="E236" s="60" t="s">
        <v>235</v>
      </c>
      <c r="F236" s="85" t="s">
        <v>342</v>
      </c>
      <c r="G236" s="85" t="s">
        <v>343</v>
      </c>
      <c r="H236" s="86" t="s">
        <v>344</v>
      </c>
      <c r="I236" s="87" t="str">
        <f t="shared" si="8"/>
        <v>Golay0463_S0154</v>
      </c>
      <c r="J236" s="87" t="str">
        <f t="shared" si="9"/>
        <v>gtcACAAGAACCTTGtgGTGYCAGCMGCCGCGGTA</v>
      </c>
      <c r="K236" s="54" t="s">
        <v>599</v>
      </c>
      <c r="L236" s="60" t="s">
        <v>1057</v>
      </c>
      <c r="M236" s="54" t="s">
        <v>345</v>
      </c>
      <c r="N236" s="85">
        <v>5</v>
      </c>
      <c r="O236" s="54" t="s">
        <v>564</v>
      </c>
      <c r="P236" s="54">
        <v>35</v>
      </c>
    </row>
    <row r="237" spans="2:16">
      <c r="B237" s="54" t="s">
        <v>60</v>
      </c>
      <c r="C237" s="54" t="s">
        <v>1004</v>
      </c>
      <c r="D237" s="54" t="s">
        <v>236</v>
      </c>
      <c r="E237" s="60" t="s">
        <v>237</v>
      </c>
      <c r="F237" s="85" t="s">
        <v>342</v>
      </c>
      <c r="G237" s="85" t="s">
        <v>343</v>
      </c>
      <c r="H237" s="86" t="s">
        <v>344</v>
      </c>
      <c r="I237" s="87" t="str">
        <f t="shared" si="8"/>
        <v>Golay0464_S0298</v>
      </c>
      <c r="J237" s="87" t="str">
        <f t="shared" si="9"/>
        <v>gtcTACTCTCTTAGCtgGTGYCAGCMGCCGCGGTA</v>
      </c>
      <c r="K237" s="54" t="s">
        <v>599</v>
      </c>
      <c r="L237" s="60" t="s">
        <v>1057</v>
      </c>
      <c r="M237" s="54" t="s">
        <v>345</v>
      </c>
      <c r="N237" s="85">
        <v>5</v>
      </c>
      <c r="O237" s="54" t="s">
        <v>564</v>
      </c>
      <c r="P237" s="54">
        <v>35</v>
      </c>
    </row>
    <row r="238" spans="2:16">
      <c r="B238" s="54" t="s">
        <v>59</v>
      </c>
      <c r="C238" s="54" t="s">
        <v>1005</v>
      </c>
      <c r="D238" s="54" t="s">
        <v>238</v>
      </c>
      <c r="E238" s="60" t="s">
        <v>239</v>
      </c>
      <c r="F238" s="85" t="s">
        <v>342</v>
      </c>
      <c r="G238" s="85" t="s">
        <v>343</v>
      </c>
      <c r="H238" s="86" t="s">
        <v>344</v>
      </c>
      <c r="I238" s="87" t="str">
        <f t="shared" si="8"/>
        <v>Golay0465_S0144</v>
      </c>
      <c r="J238" s="87" t="str">
        <f t="shared" si="9"/>
        <v>gtcAACTGTTCGCGCtgGTGYCAGCMGCCGCGGTA</v>
      </c>
      <c r="K238" s="54" t="s">
        <v>599</v>
      </c>
      <c r="L238" s="60" t="s">
        <v>1057</v>
      </c>
      <c r="M238" s="54" t="s">
        <v>345</v>
      </c>
      <c r="N238" s="85">
        <v>5</v>
      </c>
      <c r="O238" s="54" t="s">
        <v>564</v>
      </c>
      <c r="P238" s="54">
        <v>35</v>
      </c>
    </row>
    <row r="239" spans="2:16">
      <c r="B239" s="54" t="s">
        <v>58</v>
      </c>
      <c r="C239" s="54" t="s">
        <v>1006</v>
      </c>
      <c r="D239" s="54" t="s">
        <v>240</v>
      </c>
      <c r="E239" s="60" t="s">
        <v>241</v>
      </c>
      <c r="F239" s="85" t="s">
        <v>342</v>
      </c>
      <c r="G239" s="85" t="s">
        <v>343</v>
      </c>
      <c r="H239" s="86" t="s">
        <v>344</v>
      </c>
      <c r="I239" s="87" t="str">
        <f t="shared" si="8"/>
        <v>Golay0466_S0149</v>
      </c>
      <c r="J239" s="87" t="str">
        <f t="shared" si="9"/>
        <v>gtcCGAAGCATCTACtgGTGYCAGCMGCCGCGGTA</v>
      </c>
      <c r="K239" s="54" t="s">
        <v>599</v>
      </c>
      <c r="L239" s="60" t="s">
        <v>1057</v>
      </c>
      <c r="M239" s="54" t="s">
        <v>345</v>
      </c>
      <c r="N239" s="85">
        <v>5</v>
      </c>
      <c r="O239" s="54" t="s">
        <v>564</v>
      </c>
      <c r="P239" s="54">
        <v>35</v>
      </c>
    </row>
    <row r="240" spans="2:16">
      <c r="B240" s="54" t="s">
        <v>57</v>
      </c>
      <c r="C240" s="54" t="s">
        <v>1007</v>
      </c>
      <c r="D240" s="54" t="s">
        <v>242</v>
      </c>
      <c r="E240" s="60" t="s">
        <v>243</v>
      </c>
      <c r="F240" s="85" t="s">
        <v>342</v>
      </c>
      <c r="G240" s="85" t="s">
        <v>343</v>
      </c>
      <c r="H240" s="86" t="s">
        <v>344</v>
      </c>
      <c r="I240" s="87" t="str">
        <f t="shared" si="8"/>
        <v>Golay0467_S0161</v>
      </c>
      <c r="J240" s="87" t="str">
        <f t="shared" si="9"/>
        <v>gtcGTTTGGCCACACtgGTGYCAGCMGCCGCGGTA</v>
      </c>
      <c r="K240" s="54" t="s">
        <v>599</v>
      </c>
      <c r="L240" s="60" t="s">
        <v>1057</v>
      </c>
      <c r="M240" s="54" t="s">
        <v>345</v>
      </c>
      <c r="N240" s="85">
        <v>5</v>
      </c>
      <c r="O240" s="54" t="s">
        <v>564</v>
      </c>
      <c r="P240" s="54">
        <v>35</v>
      </c>
    </row>
    <row r="241" spans="2:16">
      <c r="B241" s="54" t="s">
        <v>56</v>
      </c>
      <c r="C241" s="54" t="s">
        <v>1008</v>
      </c>
      <c r="D241" s="54" t="s">
        <v>244</v>
      </c>
      <c r="E241" s="60" t="s">
        <v>245</v>
      </c>
      <c r="F241" s="85" t="s">
        <v>342</v>
      </c>
      <c r="G241" s="85" t="s">
        <v>343</v>
      </c>
      <c r="H241" s="86" t="s">
        <v>344</v>
      </c>
      <c r="I241" s="87" t="str">
        <f t="shared" si="8"/>
        <v>Golay0468_S0342</v>
      </c>
      <c r="J241" s="87" t="str">
        <f t="shared" si="9"/>
        <v>gtcTCAGGTTGCCCAtgGTGYCAGCMGCCGCGGTA</v>
      </c>
      <c r="K241" s="54" t="s">
        <v>599</v>
      </c>
      <c r="L241" s="60" t="s">
        <v>1057</v>
      </c>
      <c r="M241" s="54" t="s">
        <v>345</v>
      </c>
      <c r="N241" s="85">
        <v>5</v>
      </c>
      <c r="O241" s="54" t="s">
        <v>564</v>
      </c>
      <c r="P241" s="54">
        <v>35</v>
      </c>
    </row>
    <row r="242" spans="2:16">
      <c r="B242" s="54" t="s">
        <v>55</v>
      </c>
      <c r="C242" s="54" t="s">
        <v>1009</v>
      </c>
      <c r="D242" s="54" t="s">
        <v>246</v>
      </c>
      <c r="E242" s="60" t="s">
        <v>247</v>
      </c>
      <c r="F242" s="85" t="s">
        <v>342</v>
      </c>
      <c r="G242" s="85" t="s">
        <v>343</v>
      </c>
      <c r="H242" s="86" t="s">
        <v>344</v>
      </c>
      <c r="I242" s="87" t="str">
        <f t="shared" si="8"/>
        <v>Golay0469_S0142</v>
      </c>
      <c r="J242" s="87" t="str">
        <f t="shared" si="9"/>
        <v>gtcTCATTCCACTCAtgGTGYCAGCMGCCGCGGTA</v>
      </c>
      <c r="K242" s="54" t="s">
        <v>599</v>
      </c>
      <c r="L242" s="60" t="s">
        <v>1057</v>
      </c>
      <c r="M242" s="54" t="s">
        <v>345</v>
      </c>
      <c r="N242" s="85">
        <v>5</v>
      </c>
      <c r="O242" s="54" t="s">
        <v>564</v>
      </c>
      <c r="P242" s="54">
        <v>35</v>
      </c>
    </row>
    <row r="243" spans="2:16">
      <c r="B243" s="54" t="s">
        <v>54</v>
      </c>
      <c r="C243" s="54" t="s">
        <v>1010</v>
      </c>
      <c r="D243" s="54" t="s">
        <v>248</v>
      </c>
      <c r="E243" s="60" t="s">
        <v>249</v>
      </c>
      <c r="F243" s="85" t="s">
        <v>342</v>
      </c>
      <c r="G243" s="85" t="s">
        <v>343</v>
      </c>
      <c r="H243" s="86" t="s">
        <v>344</v>
      </c>
      <c r="I243" s="87" t="str">
        <f t="shared" si="8"/>
        <v>Golay0470_S0247</v>
      </c>
      <c r="J243" s="87" t="str">
        <f t="shared" si="9"/>
        <v>gtcGTCACATCACGAtgGTGYCAGCMGCCGCGGTA</v>
      </c>
      <c r="K243" s="54" t="s">
        <v>599</v>
      </c>
      <c r="L243" s="60" t="s">
        <v>1057</v>
      </c>
      <c r="M243" s="54" t="s">
        <v>345</v>
      </c>
      <c r="N243" s="85">
        <v>5</v>
      </c>
      <c r="O243" s="54" t="s">
        <v>564</v>
      </c>
      <c r="P243" s="54">
        <v>35</v>
      </c>
    </row>
    <row r="244" spans="2:16">
      <c r="B244" s="54" t="s">
        <v>53</v>
      </c>
      <c r="C244" s="54" t="s">
        <v>1011</v>
      </c>
      <c r="D244" s="54" t="s">
        <v>250</v>
      </c>
      <c r="E244" s="60" t="s">
        <v>251</v>
      </c>
      <c r="F244" s="85" t="s">
        <v>342</v>
      </c>
      <c r="G244" s="85" t="s">
        <v>343</v>
      </c>
      <c r="H244" s="86" t="s">
        <v>344</v>
      </c>
      <c r="I244" s="87" t="str">
        <f t="shared" si="8"/>
        <v>Golay0471_S0266</v>
      </c>
      <c r="J244" s="87" t="str">
        <f t="shared" si="9"/>
        <v>gtcCGACATTTCTCTtgGTGYCAGCMGCCGCGGTA</v>
      </c>
      <c r="K244" s="54" t="s">
        <v>599</v>
      </c>
      <c r="L244" s="60" t="s">
        <v>1057</v>
      </c>
      <c r="M244" s="54" t="s">
        <v>345</v>
      </c>
      <c r="N244" s="85">
        <v>5</v>
      </c>
      <c r="O244" s="54" t="s">
        <v>564</v>
      </c>
      <c r="P244" s="54">
        <v>35</v>
      </c>
    </row>
    <row r="245" spans="2:16">
      <c r="B245" s="54" t="s">
        <v>52</v>
      </c>
      <c r="C245" s="54" t="s">
        <v>1012</v>
      </c>
      <c r="D245" s="54" t="s">
        <v>252</v>
      </c>
      <c r="E245" s="60" t="s">
        <v>253</v>
      </c>
      <c r="F245" s="85" t="s">
        <v>342</v>
      </c>
      <c r="G245" s="85" t="s">
        <v>343</v>
      </c>
      <c r="H245" s="86" t="s">
        <v>344</v>
      </c>
      <c r="I245" s="87" t="str">
        <f t="shared" si="8"/>
        <v>Golay0472_S0099</v>
      </c>
      <c r="J245" s="87" t="str">
        <f t="shared" si="9"/>
        <v>gtcGGACGTTAACTAtgGTGYCAGCMGCCGCGGTA</v>
      </c>
      <c r="K245" s="54" t="s">
        <v>599</v>
      </c>
      <c r="L245" s="60" t="s">
        <v>1057</v>
      </c>
      <c r="M245" s="54" t="s">
        <v>345</v>
      </c>
      <c r="N245" s="85">
        <v>5</v>
      </c>
      <c r="O245" s="54" t="s">
        <v>564</v>
      </c>
      <c r="P245" s="54">
        <v>35</v>
      </c>
    </row>
    <row r="246" spans="2:16">
      <c r="B246" s="54" t="s">
        <v>51</v>
      </c>
      <c r="C246" s="54" t="s">
        <v>1013</v>
      </c>
      <c r="D246" s="54" t="s">
        <v>254</v>
      </c>
      <c r="E246" s="60" t="s">
        <v>255</v>
      </c>
      <c r="F246" s="85" t="s">
        <v>342</v>
      </c>
      <c r="G246" s="85" t="s">
        <v>343</v>
      </c>
      <c r="H246" s="86" t="s">
        <v>344</v>
      </c>
      <c r="I246" s="87" t="str">
        <f t="shared" si="8"/>
        <v>Golay0473_S0201</v>
      </c>
      <c r="J246" s="87" t="str">
        <f t="shared" si="9"/>
        <v>gtcTAGCAGTTGCGTtgGTGYCAGCMGCCGCGGTA</v>
      </c>
      <c r="K246" s="54" t="s">
        <v>599</v>
      </c>
      <c r="L246" s="60" t="s">
        <v>1057</v>
      </c>
      <c r="M246" s="54" t="s">
        <v>345</v>
      </c>
      <c r="N246" s="85">
        <v>5</v>
      </c>
      <c r="O246" s="54" t="s">
        <v>564</v>
      </c>
      <c r="P246" s="54">
        <v>35</v>
      </c>
    </row>
    <row r="247" spans="2:16">
      <c r="B247" s="54" t="s">
        <v>50</v>
      </c>
      <c r="C247" s="54" t="s">
        <v>1014</v>
      </c>
      <c r="D247" s="54" t="s">
        <v>256</v>
      </c>
      <c r="E247" s="60" t="s">
        <v>257</v>
      </c>
      <c r="F247" s="85" t="s">
        <v>342</v>
      </c>
      <c r="G247" s="85" t="s">
        <v>343</v>
      </c>
      <c r="H247" s="86" t="s">
        <v>344</v>
      </c>
      <c r="I247" s="87" t="str">
        <f t="shared" si="8"/>
        <v>Golay0474_S0258</v>
      </c>
      <c r="J247" s="87" t="str">
        <f t="shared" si="9"/>
        <v>gtcCACGCTATTGGAtgGTGYCAGCMGCCGCGGTA</v>
      </c>
      <c r="K247" s="54" t="s">
        <v>599</v>
      </c>
      <c r="L247" s="60" t="s">
        <v>1057</v>
      </c>
      <c r="M247" s="54" t="s">
        <v>345</v>
      </c>
      <c r="N247" s="85">
        <v>5</v>
      </c>
      <c r="O247" s="54" t="s">
        <v>564</v>
      </c>
      <c r="P247" s="54">
        <v>35</v>
      </c>
    </row>
    <row r="248" spans="2:16">
      <c r="B248" s="54" t="s">
        <v>49</v>
      </c>
      <c r="C248" s="54" t="s">
        <v>1015</v>
      </c>
      <c r="D248" s="54" t="s">
        <v>258</v>
      </c>
      <c r="E248" s="60" t="s">
        <v>259</v>
      </c>
      <c r="F248" s="85" t="s">
        <v>342</v>
      </c>
      <c r="G248" s="85" t="s">
        <v>343</v>
      </c>
      <c r="H248" s="86" t="s">
        <v>344</v>
      </c>
      <c r="I248" s="87" t="str">
        <f t="shared" si="8"/>
        <v>Golay0475_S0210</v>
      </c>
      <c r="J248" s="87" t="str">
        <f t="shared" si="9"/>
        <v>gtcAACTTCACTTCCtgGTGYCAGCMGCCGCGGTA</v>
      </c>
      <c r="K248" s="54" t="s">
        <v>599</v>
      </c>
      <c r="L248" s="60" t="s">
        <v>1057</v>
      </c>
      <c r="M248" s="54" t="s">
        <v>345</v>
      </c>
      <c r="N248" s="85">
        <v>5</v>
      </c>
      <c r="O248" s="54" t="s">
        <v>564</v>
      </c>
      <c r="P248" s="54">
        <v>35</v>
      </c>
    </row>
    <row r="249" spans="2:16">
      <c r="B249" s="54" t="s">
        <v>48</v>
      </c>
      <c r="C249" s="84" t="s">
        <v>1016</v>
      </c>
      <c r="D249" s="54" t="s">
        <v>260</v>
      </c>
      <c r="E249" s="60" t="s">
        <v>261</v>
      </c>
      <c r="F249" s="85" t="s">
        <v>342</v>
      </c>
      <c r="G249" s="85" t="s">
        <v>343</v>
      </c>
      <c r="H249" s="86" t="s">
        <v>344</v>
      </c>
      <c r="I249" s="87" t="str">
        <f t="shared" si="8"/>
        <v>Golay0476_NC03</v>
      </c>
      <c r="J249" s="87" t="str">
        <f t="shared" si="9"/>
        <v>gtcCCAGTGGATATAtgGTGYCAGCMGCCGCGGTA</v>
      </c>
      <c r="K249" s="54" t="s">
        <v>599</v>
      </c>
      <c r="L249" s="60" t="s">
        <v>1057</v>
      </c>
      <c r="M249" s="54" t="s">
        <v>345</v>
      </c>
      <c r="N249" s="85">
        <v>5</v>
      </c>
      <c r="O249" s="54" t="s">
        <v>565</v>
      </c>
      <c r="P249" s="54">
        <v>35</v>
      </c>
    </row>
    <row r="250" spans="2:16">
      <c r="B250" s="54" t="s">
        <v>47</v>
      </c>
      <c r="C250" s="54" t="s">
        <v>1017</v>
      </c>
      <c r="D250" s="54" t="s">
        <v>262</v>
      </c>
      <c r="E250" s="60" t="s">
        <v>263</v>
      </c>
      <c r="F250" s="85" t="s">
        <v>342</v>
      </c>
      <c r="G250" s="85" t="s">
        <v>343</v>
      </c>
      <c r="H250" s="86" t="s">
        <v>344</v>
      </c>
      <c r="I250" s="87" t="str">
        <f t="shared" si="8"/>
        <v>Golay0477_S0148</v>
      </c>
      <c r="J250" s="87" t="str">
        <f t="shared" si="9"/>
        <v>gtcTGTGTGTAACGCtgGTGYCAGCMGCCGCGGTA</v>
      </c>
      <c r="K250" s="54" t="s">
        <v>599</v>
      </c>
      <c r="L250" s="60" t="s">
        <v>1057</v>
      </c>
      <c r="M250" s="54" t="s">
        <v>345</v>
      </c>
      <c r="N250" s="85">
        <v>5</v>
      </c>
      <c r="O250" s="54" t="s">
        <v>564</v>
      </c>
      <c r="P250" s="54">
        <v>35</v>
      </c>
    </row>
    <row r="251" spans="2:16">
      <c r="B251" s="54" t="s">
        <v>46</v>
      </c>
      <c r="C251" s="54" t="s">
        <v>1018</v>
      </c>
      <c r="D251" s="54" t="s">
        <v>264</v>
      </c>
      <c r="E251" s="60" t="s">
        <v>265</v>
      </c>
      <c r="F251" s="85" t="s">
        <v>342</v>
      </c>
      <c r="G251" s="85" t="s">
        <v>343</v>
      </c>
      <c r="H251" s="86" t="s">
        <v>344</v>
      </c>
      <c r="I251" s="87" t="str">
        <f t="shared" si="8"/>
        <v>Golay0478_S0101</v>
      </c>
      <c r="J251" s="87" t="str">
        <f t="shared" si="9"/>
        <v>gtcCCAATCGTGCAAtgGTGYCAGCMGCCGCGGTA</v>
      </c>
      <c r="K251" s="54" t="s">
        <v>599</v>
      </c>
      <c r="L251" s="60" t="s">
        <v>1057</v>
      </c>
      <c r="M251" s="54" t="s">
        <v>345</v>
      </c>
      <c r="N251" s="85">
        <v>5</v>
      </c>
      <c r="O251" s="54" t="s">
        <v>564</v>
      </c>
      <c r="P251" s="54">
        <v>35</v>
      </c>
    </row>
    <row r="252" spans="2:16">
      <c r="B252" s="54" t="s">
        <v>45</v>
      </c>
      <c r="C252" s="54" t="s">
        <v>1019</v>
      </c>
      <c r="D252" s="54" t="s">
        <v>266</v>
      </c>
      <c r="E252" s="60" t="s">
        <v>267</v>
      </c>
      <c r="F252" s="85" t="s">
        <v>342</v>
      </c>
      <c r="G252" s="85" t="s">
        <v>343</v>
      </c>
      <c r="H252" s="86" t="s">
        <v>344</v>
      </c>
      <c r="I252" s="87" t="str">
        <f t="shared" si="8"/>
        <v>Golay0479_S0158</v>
      </c>
      <c r="J252" s="87" t="str">
        <f t="shared" si="9"/>
        <v>gtcAGGCTAGCAGAGtgGTGYCAGCMGCCGCGGTA</v>
      </c>
      <c r="K252" s="54" t="s">
        <v>599</v>
      </c>
      <c r="L252" s="60" t="s">
        <v>1057</v>
      </c>
      <c r="M252" s="54" t="s">
        <v>345</v>
      </c>
      <c r="N252" s="85">
        <v>5</v>
      </c>
      <c r="O252" s="54" t="s">
        <v>564</v>
      </c>
      <c r="P252" s="54">
        <v>35</v>
      </c>
    </row>
    <row r="253" spans="2:16">
      <c r="B253" s="54" t="s">
        <v>44</v>
      </c>
      <c r="C253" s="54" t="s">
        <v>1020</v>
      </c>
      <c r="D253" s="54" t="s">
        <v>268</v>
      </c>
      <c r="E253" s="60" t="s">
        <v>269</v>
      </c>
      <c r="F253" s="85" t="s">
        <v>342</v>
      </c>
      <c r="G253" s="85" t="s">
        <v>343</v>
      </c>
      <c r="H253" s="86" t="s">
        <v>344</v>
      </c>
      <c r="I253" s="87" t="str">
        <f t="shared" si="8"/>
        <v>Golay0480_S0059</v>
      </c>
      <c r="J253" s="87" t="str">
        <f t="shared" si="9"/>
        <v>gtcGTCACTCCGAACtgGTGYCAGCMGCCGCGGTA</v>
      </c>
      <c r="K253" s="54" t="s">
        <v>599</v>
      </c>
      <c r="L253" s="60" t="s">
        <v>1057</v>
      </c>
      <c r="M253" s="54" t="s">
        <v>345</v>
      </c>
      <c r="N253" s="85">
        <v>5</v>
      </c>
      <c r="O253" s="54" t="s">
        <v>564</v>
      </c>
      <c r="P253" s="54">
        <v>35</v>
      </c>
    </row>
    <row r="254" spans="2:16">
      <c r="B254" s="54" t="s">
        <v>43</v>
      </c>
      <c r="C254" s="54" t="s">
        <v>1021</v>
      </c>
      <c r="D254" s="54" t="s">
        <v>270</v>
      </c>
      <c r="E254" s="60" t="s">
        <v>271</v>
      </c>
      <c r="F254" s="85" t="s">
        <v>342</v>
      </c>
      <c r="G254" s="85" t="s">
        <v>343</v>
      </c>
      <c r="H254" s="86" t="s">
        <v>344</v>
      </c>
      <c r="I254" s="87" t="str">
        <f t="shared" si="8"/>
        <v>Golay0481_S0129</v>
      </c>
      <c r="J254" s="87" t="str">
        <f t="shared" si="9"/>
        <v>gtcCACCGAAATCTGtgGTGYCAGCMGCCGCGGTA</v>
      </c>
      <c r="K254" s="54" t="s">
        <v>599</v>
      </c>
      <c r="L254" s="60" t="s">
        <v>1057</v>
      </c>
      <c r="M254" s="54" t="s">
        <v>345</v>
      </c>
      <c r="N254" s="85">
        <v>5</v>
      </c>
      <c r="O254" s="54" t="s">
        <v>564</v>
      </c>
      <c r="P254" s="54">
        <v>35</v>
      </c>
    </row>
    <row r="255" spans="2:16">
      <c r="B255" s="54" t="s">
        <v>42</v>
      </c>
      <c r="C255" s="54" t="s">
        <v>1022</v>
      </c>
      <c r="D255" s="54" t="s">
        <v>272</v>
      </c>
      <c r="E255" s="60" t="s">
        <v>273</v>
      </c>
      <c r="F255" s="85" t="s">
        <v>342</v>
      </c>
      <c r="G255" s="85" t="s">
        <v>343</v>
      </c>
      <c r="H255" s="86" t="s">
        <v>344</v>
      </c>
      <c r="I255" s="87" t="str">
        <f t="shared" si="8"/>
        <v>Golay0482_S0097</v>
      </c>
      <c r="J255" s="87" t="str">
        <f t="shared" si="9"/>
        <v>gtcTGACGTAGAACTtgGTGYCAGCMGCCGCGGTA</v>
      </c>
      <c r="K255" s="54" t="s">
        <v>599</v>
      </c>
      <c r="L255" s="60" t="s">
        <v>1057</v>
      </c>
      <c r="M255" s="54" t="s">
        <v>345</v>
      </c>
      <c r="N255" s="85">
        <v>5</v>
      </c>
      <c r="O255" s="54" t="s">
        <v>564</v>
      </c>
      <c r="P255" s="54">
        <v>35</v>
      </c>
    </row>
    <row r="256" spans="2:16">
      <c r="B256" s="54" t="s">
        <v>41</v>
      </c>
      <c r="C256" s="54" t="s">
        <v>1023</v>
      </c>
      <c r="D256" s="54" t="s">
        <v>274</v>
      </c>
      <c r="E256" s="60" t="s">
        <v>275</v>
      </c>
      <c r="F256" s="85" t="s">
        <v>342</v>
      </c>
      <c r="G256" s="85" t="s">
        <v>343</v>
      </c>
      <c r="H256" s="86" t="s">
        <v>344</v>
      </c>
      <c r="I256" s="87" t="str">
        <f t="shared" si="8"/>
        <v>Golay0483_S0295</v>
      </c>
      <c r="J256" s="87" t="str">
        <f t="shared" si="9"/>
        <v>gtcCTATGCCGGCTAtgGTGYCAGCMGCCGCGGTA</v>
      </c>
      <c r="K256" s="54" t="s">
        <v>599</v>
      </c>
      <c r="L256" s="60" t="s">
        <v>1057</v>
      </c>
      <c r="M256" s="54" t="s">
        <v>345</v>
      </c>
      <c r="N256" s="85">
        <v>5</v>
      </c>
      <c r="O256" s="54" t="s">
        <v>564</v>
      </c>
      <c r="P256" s="54">
        <v>35</v>
      </c>
    </row>
    <row r="257" spans="2:16">
      <c r="B257" s="54" t="s">
        <v>40</v>
      </c>
      <c r="C257" s="54" t="s">
        <v>1024</v>
      </c>
      <c r="D257" s="54" t="s">
        <v>276</v>
      </c>
      <c r="E257" s="60" t="s">
        <v>277</v>
      </c>
      <c r="F257" s="85" t="s">
        <v>342</v>
      </c>
      <c r="G257" s="85" t="s">
        <v>343</v>
      </c>
      <c r="H257" s="86" t="s">
        <v>344</v>
      </c>
      <c r="I257" s="87" t="str">
        <f t="shared" si="8"/>
        <v>Golay0484_S0063</v>
      </c>
      <c r="J257" s="87" t="str">
        <f t="shared" si="9"/>
        <v>gtcGTGGTATGGGAGtgGTGYCAGCMGCCGCGGTA</v>
      </c>
      <c r="K257" s="54" t="s">
        <v>599</v>
      </c>
      <c r="L257" s="60" t="s">
        <v>1057</v>
      </c>
      <c r="M257" s="54" t="s">
        <v>345</v>
      </c>
      <c r="N257" s="85">
        <v>5</v>
      </c>
      <c r="O257" s="54" t="s">
        <v>564</v>
      </c>
      <c r="P257" s="54">
        <v>35</v>
      </c>
    </row>
    <row r="258" spans="2:16">
      <c r="B258" s="54" t="s">
        <v>39</v>
      </c>
      <c r="C258" s="54" t="s">
        <v>1025</v>
      </c>
      <c r="D258" s="54" t="s">
        <v>278</v>
      </c>
      <c r="E258" s="60" t="s">
        <v>279</v>
      </c>
      <c r="F258" s="85" t="s">
        <v>342</v>
      </c>
      <c r="G258" s="85" t="s">
        <v>343</v>
      </c>
      <c r="H258" s="86" t="s">
        <v>344</v>
      </c>
      <c r="I258" s="87" t="str">
        <f t="shared" si="8"/>
        <v>Golay0485_S0293</v>
      </c>
      <c r="J258" s="87" t="str">
        <f t="shared" si="9"/>
        <v>gtcTGTACCAACCGAtgGTGYCAGCMGCCGCGGTA</v>
      </c>
      <c r="K258" s="54" t="s">
        <v>599</v>
      </c>
      <c r="L258" s="60" t="s">
        <v>1057</v>
      </c>
      <c r="M258" s="54" t="s">
        <v>345</v>
      </c>
      <c r="N258" s="85">
        <v>5</v>
      </c>
      <c r="O258" s="54" t="s">
        <v>564</v>
      </c>
      <c r="P258" s="54">
        <v>35</v>
      </c>
    </row>
    <row r="259" spans="2:16">
      <c r="B259" s="54" t="s">
        <v>38</v>
      </c>
      <c r="C259" s="54" t="s">
        <v>1026</v>
      </c>
      <c r="D259" s="54" t="s">
        <v>280</v>
      </c>
      <c r="E259" s="60" t="s">
        <v>281</v>
      </c>
      <c r="F259" s="85" t="s">
        <v>342</v>
      </c>
      <c r="G259" s="85" t="s">
        <v>343</v>
      </c>
      <c r="H259" s="86" t="s">
        <v>344</v>
      </c>
      <c r="I259" s="87" t="str">
        <f t="shared" ref="I259:I289" si="10">(D259&amp;"_"&amp;C259)</f>
        <v>Golay0486_S0020</v>
      </c>
      <c r="J259" s="87" t="str">
        <f t="shared" ref="J259:J289" si="11">CONCATENATE(F259,E259,G259,H259)</f>
        <v>gtcAGGGTACAGGGTtgGTGYCAGCMGCCGCGGTA</v>
      </c>
      <c r="K259" s="54" t="s">
        <v>599</v>
      </c>
      <c r="L259" s="60" t="s">
        <v>1057</v>
      </c>
      <c r="M259" s="54" t="s">
        <v>345</v>
      </c>
      <c r="N259" s="85">
        <v>5</v>
      </c>
      <c r="O259" s="54" t="s">
        <v>564</v>
      </c>
      <c r="P259" s="54">
        <v>35</v>
      </c>
    </row>
    <row r="260" spans="2:16">
      <c r="B260" s="54" t="s">
        <v>37</v>
      </c>
      <c r="C260" s="54" t="s">
        <v>1027</v>
      </c>
      <c r="D260" s="54" t="s">
        <v>282</v>
      </c>
      <c r="E260" s="60" t="s">
        <v>283</v>
      </c>
      <c r="F260" s="85" t="s">
        <v>342</v>
      </c>
      <c r="G260" s="85" t="s">
        <v>343</v>
      </c>
      <c r="H260" s="86" t="s">
        <v>344</v>
      </c>
      <c r="I260" s="87" t="str">
        <f t="shared" si="10"/>
        <v>Golay0487_S0278</v>
      </c>
      <c r="J260" s="87" t="str">
        <f t="shared" si="11"/>
        <v>gtcAGAGTGCTAATCtgGTGYCAGCMGCCGCGGTA</v>
      </c>
      <c r="K260" s="54" t="s">
        <v>599</v>
      </c>
      <c r="L260" s="60" t="s">
        <v>1057</v>
      </c>
      <c r="M260" s="54" t="s">
        <v>345</v>
      </c>
      <c r="N260" s="85">
        <v>5</v>
      </c>
      <c r="O260" s="54" t="s">
        <v>564</v>
      </c>
      <c r="P260" s="54">
        <v>35</v>
      </c>
    </row>
    <row r="261" spans="2:16">
      <c r="B261" s="54" t="s">
        <v>36</v>
      </c>
      <c r="C261" s="54" t="s">
        <v>1028</v>
      </c>
      <c r="D261" s="54" t="s">
        <v>284</v>
      </c>
      <c r="E261" s="60" t="s">
        <v>285</v>
      </c>
      <c r="F261" s="85" t="s">
        <v>342</v>
      </c>
      <c r="G261" s="85" t="s">
        <v>343</v>
      </c>
      <c r="H261" s="86" t="s">
        <v>344</v>
      </c>
      <c r="I261" s="87" t="str">
        <f t="shared" si="10"/>
        <v>Golay0488_S0013</v>
      </c>
      <c r="J261" s="87" t="str">
        <f t="shared" si="11"/>
        <v>gtcTTGGCGGGTTATtgGTGYCAGCMGCCGCGGTA</v>
      </c>
      <c r="K261" s="54" t="s">
        <v>599</v>
      </c>
      <c r="L261" s="60" t="s">
        <v>1057</v>
      </c>
      <c r="M261" s="54" t="s">
        <v>345</v>
      </c>
      <c r="N261" s="85">
        <v>5</v>
      </c>
      <c r="O261" s="54" t="s">
        <v>564</v>
      </c>
      <c r="P261" s="54">
        <v>35</v>
      </c>
    </row>
    <row r="262" spans="2:16">
      <c r="B262" s="54" t="s">
        <v>35</v>
      </c>
      <c r="C262" s="54" t="s">
        <v>1029</v>
      </c>
      <c r="D262" s="54" t="s">
        <v>286</v>
      </c>
      <c r="E262" s="60" t="s">
        <v>287</v>
      </c>
      <c r="F262" s="85" t="s">
        <v>342</v>
      </c>
      <c r="G262" s="85" t="s">
        <v>343</v>
      </c>
      <c r="H262" s="86" t="s">
        <v>344</v>
      </c>
      <c r="I262" s="87" t="str">
        <f t="shared" si="10"/>
        <v>Golay0489_S0085</v>
      </c>
      <c r="J262" s="87" t="str">
        <f t="shared" si="11"/>
        <v>gtcCACGATGGTCATtgGTGYCAGCMGCCGCGGTA</v>
      </c>
      <c r="K262" s="54" t="s">
        <v>599</v>
      </c>
      <c r="L262" s="60" t="s">
        <v>1057</v>
      </c>
      <c r="M262" s="54" t="s">
        <v>345</v>
      </c>
      <c r="N262" s="85">
        <v>5</v>
      </c>
      <c r="O262" s="54" t="s">
        <v>564</v>
      </c>
      <c r="P262" s="54">
        <v>35</v>
      </c>
    </row>
    <row r="263" spans="2:16">
      <c r="B263" s="54" t="s">
        <v>34</v>
      </c>
      <c r="C263" s="54" t="s">
        <v>1030</v>
      </c>
      <c r="D263" s="54" t="s">
        <v>288</v>
      </c>
      <c r="E263" s="60" t="s">
        <v>289</v>
      </c>
      <c r="F263" s="85" t="s">
        <v>342</v>
      </c>
      <c r="G263" s="85" t="s">
        <v>343</v>
      </c>
      <c r="H263" s="86" t="s">
        <v>344</v>
      </c>
      <c r="I263" s="87" t="str">
        <f t="shared" si="10"/>
        <v>Golay0490_S0027</v>
      </c>
      <c r="J263" s="87" t="str">
        <f t="shared" si="11"/>
        <v>gtcGTCACCAATCCGtgGTGYCAGCMGCCGCGGTA</v>
      </c>
      <c r="K263" s="54" t="s">
        <v>599</v>
      </c>
      <c r="L263" s="60" t="s">
        <v>1057</v>
      </c>
      <c r="M263" s="54" t="s">
        <v>345</v>
      </c>
      <c r="N263" s="85">
        <v>5</v>
      </c>
      <c r="O263" s="54" t="s">
        <v>564</v>
      </c>
      <c r="P263" s="54">
        <v>35</v>
      </c>
    </row>
    <row r="264" spans="2:16">
      <c r="B264" s="54" t="s">
        <v>33</v>
      </c>
      <c r="C264" s="54" t="s">
        <v>1031</v>
      </c>
      <c r="D264" s="54" t="s">
        <v>290</v>
      </c>
      <c r="E264" s="60" t="s">
        <v>291</v>
      </c>
      <c r="F264" s="85" t="s">
        <v>342</v>
      </c>
      <c r="G264" s="85" t="s">
        <v>343</v>
      </c>
      <c r="H264" s="86" t="s">
        <v>344</v>
      </c>
      <c r="I264" s="87" t="str">
        <f t="shared" si="10"/>
        <v>Golay0491_S0276</v>
      </c>
      <c r="J264" s="87" t="str">
        <f t="shared" si="11"/>
        <v>gtcCACTAACAAACGtgGTGYCAGCMGCCGCGGTA</v>
      </c>
      <c r="K264" s="54" t="s">
        <v>599</v>
      </c>
      <c r="L264" s="60" t="s">
        <v>1057</v>
      </c>
      <c r="M264" s="54" t="s">
        <v>345</v>
      </c>
      <c r="N264" s="85">
        <v>5</v>
      </c>
      <c r="O264" s="54" t="s">
        <v>564</v>
      </c>
      <c r="P264" s="54">
        <v>35</v>
      </c>
    </row>
    <row r="265" spans="2:16">
      <c r="B265" s="54" t="s">
        <v>32</v>
      </c>
      <c r="C265" s="54" t="s">
        <v>1032</v>
      </c>
      <c r="D265" s="54" t="s">
        <v>292</v>
      </c>
      <c r="E265" s="60" t="s">
        <v>293</v>
      </c>
      <c r="F265" s="85" t="s">
        <v>342</v>
      </c>
      <c r="G265" s="85" t="s">
        <v>343</v>
      </c>
      <c r="H265" s="86" t="s">
        <v>344</v>
      </c>
      <c r="I265" s="87" t="str">
        <f t="shared" si="10"/>
        <v>Golay0492_S0190</v>
      </c>
      <c r="J265" s="87" t="str">
        <f t="shared" si="11"/>
        <v>gtcTTCCAGGCAGATtgGTGYCAGCMGCCGCGGTA</v>
      </c>
      <c r="K265" s="54" t="s">
        <v>599</v>
      </c>
      <c r="L265" s="60" t="s">
        <v>1057</v>
      </c>
      <c r="M265" s="54" t="s">
        <v>345</v>
      </c>
      <c r="N265" s="85">
        <v>5</v>
      </c>
      <c r="O265" s="54" t="s">
        <v>564</v>
      </c>
      <c r="P265" s="54">
        <v>35</v>
      </c>
    </row>
    <row r="266" spans="2:16">
      <c r="B266" s="54" t="s">
        <v>31</v>
      </c>
      <c r="C266" s="54" t="s">
        <v>1033</v>
      </c>
      <c r="D266" s="54" t="s">
        <v>294</v>
      </c>
      <c r="E266" s="60" t="s">
        <v>295</v>
      </c>
      <c r="F266" s="85" t="s">
        <v>342</v>
      </c>
      <c r="G266" s="85" t="s">
        <v>343</v>
      </c>
      <c r="H266" s="86" t="s">
        <v>344</v>
      </c>
      <c r="I266" s="87" t="str">
        <f t="shared" si="10"/>
        <v>Golay0493_S0146</v>
      </c>
      <c r="J266" s="87" t="str">
        <f t="shared" si="11"/>
        <v>gtcTATGGTACCCAGtgGTGYCAGCMGCCGCGGTA</v>
      </c>
      <c r="K266" s="54" t="s">
        <v>599</v>
      </c>
      <c r="L266" s="60" t="s">
        <v>1057</v>
      </c>
      <c r="M266" s="54" t="s">
        <v>345</v>
      </c>
      <c r="N266" s="85">
        <v>5</v>
      </c>
      <c r="O266" s="54" t="s">
        <v>564</v>
      </c>
      <c r="P266" s="54">
        <v>35</v>
      </c>
    </row>
    <row r="267" spans="2:16">
      <c r="B267" s="54" t="s">
        <v>30</v>
      </c>
      <c r="C267" s="54" t="s">
        <v>1034</v>
      </c>
      <c r="D267" s="54" t="s">
        <v>296</v>
      </c>
      <c r="E267" s="60" t="s">
        <v>297</v>
      </c>
      <c r="F267" s="85" t="s">
        <v>342</v>
      </c>
      <c r="G267" s="85" t="s">
        <v>343</v>
      </c>
      <c r="H267" s="86" t="s">
        <v>344</v>
      </c>
      <c r="I267" s="87" t="str">
        <f t="shared" si="10"/>
        <v>Golay0494_S0308</v>
      </c>
      <c r="J267" s="87" t="str">
        <f t="shared" si="11"/>
        <v>gtcCACGACTTGACAtgGTGYCAGCMGCCGCGGTA</v>
      </c>
      <c r="K267" s="54" t="s">
        <v>599</v>
      </c>
      <c r="L267" s="60" t="s">
        <v>1057</v>
      </c>
      <c r="M267" s="54" t="s">
        <v>345</v>
      </c>
      <c r="N267" s="85">
        <v>5</v>
      </c>
      <c r="O267" s="54" t="s">
        <v>564</v>
      </c>
      <c r="P267" s="54">
        <v>35</v>
      </c>
    </row>
    <row r="268" spans="2:16">
      <c r="B268" s="54" t="s">
        <v>29</v>
      </c>
      <c r="C268" s="54" t="s">
        <v>1035</v>
      </c>
      <c r="D268" s="54" t="s">
        <v>298</v>
      </c>
      <c r="E268" s="60" t="s">
        <v>299</v>
      </c>
      <c r="F268" s="85" t="s">
        <v>342</v>
      </c>
      <c r="G268" s="85" t="s">
        <v>343</v>
      </c>
      <c r="H268" s="86" t="s">
        <v>344</v>
      </c>
      <c r="I268" s="87" t="str">
        <f t="shared" si="10"/>
        <v>Golay0495_S0167</v>
      </c>
      <c r="J268" s="87" t="str">
        <f t="shared" si="11"/>
        <v>gtcCTTGGAGGCTTAtgGTGYCAGCMGCCGCGGTA</v>
      </c>
      <c r="K268" s="54" t="s">
        <v>599</v>
      </c>
      <c r="L268" s="60" t="s">
        <v>1057</v>
      </c>
      <c r="M268" s="54" t="s">
        <v>345</v>
      </c>
      <c r="N268" s="85">
        <v>5</v>
      </c>
      <c r="O268" s="54" t="s">
        <v>564</v>
      </c>
      <c r="P268" s="54">
        <v>35</v>
      </c>
    </row>
    <row r="269" spans="2:16">
      <c r="B269" s="54" t="s">
        <v>28</v>
      </c>
      <c r="C269" s="54" t="s">
        <v>1036</v>
      </c>
      <c r="D269" s="54" t="s">
        <v>300</v>
      </c>
      <c r="E269" s="60" t="s">
        <v>301</v>
      </c>
      <c r="F269" s="85" t="s">
        <v>342</v>
      </c>
      <c r="G269" s="85" t="s">
        <v>343</v>
      </c>
      <c r="H269" s="86" t="s">
        <v>344</v>
      </c>
      <c r="I269" s="87" t="str">
        <f t="shared" si="10"/>
        <v>Golay0496_S0306</v>
      </c>
      <c r="J269" s="87" t="str">
        <f t="shared" si="11"/>
        <v>gtcACGTGGTTCCACtgGTGYCAGCMGCCGCGGTA</v>
      </c>
      <c r="K269" s="54" t="s">
        <v>599</v>
      </c>
      <c r="L269" s="60" t="s">
        <v>1057</v>
      </c>
      <c r="M269" s="54" t="s">
        <v>345</v>
      </c>
      <c r="N269" s="85">
        <v>5</v>
      </c>
      <c r="O269" s="54" t="s">
        <v>564</v>
      </c>
      <c r="P269" s="54">
        <v>35</v>
      </c>
    </row>
    <row r="270" spans="2:16">
      <c r="B270" s="54" t="s">
        <v>27</v>
      </c>
      <c r="C270" s="54" t="s">
        <v>1037</v>
      </c>
      <c r="D270" s="54" t="s">
        <v>302</v>
      </c>
      <c r="E270" s="60" t="s">
        <v>303</v>
      </c>
      <c r="F270" s="85" t="s">
        <v>342</v>
      </c>
      <c r="G270" s="85" t="s">
        <v>343</v>
      </c>
      <c r="H270" s="86" t="s">
        <v>344</v>
      </c>
      <c r="I270" s="87" t="str">
        <f t="shared" si="10"/>
        <v>Golay0497_S0055</v>
      </c>
      <c r="J270" s="87" t="str">
        <f t="shared" si="11"/>
        <v>gtcGACGCTTTGCTGtgGTGYCAGCMGCCGCGGTA</v>
      </c>
      <c r="K270" s="54" t="s">
        <v>599</v>
      </c>
      <c r="L270" s="60" t="s">
        <v>1057</v>
      </c>
      <c r="M270" s="54" t="s">
        <v>345</v>
      </c>
      <c r="N270" s="85">
        <v>5</v>
      </c>
      <c r="O270" s="54" t="s">
        <v>564</v>
      </c>
      <c r="P270" s="54">
        <v>35</v>
      </c>
    </row>
    <row r="271" spans="2:16">
      <c r="B271" s="54" t="s">
        <v>26</v>
      </c>
      <c r="C271" s="54" t="s">
        <v>1038</v>
      </c>
      <c r="D271" s="54" t="s">
        <v>304</v>
      </c>
      <c r="E271" s="60" t="s">
        <v>305</v>
      </c>
      <c r="F271" s="85" t="s">
        <v>342</v>
      </c>
      <c r="G271" s="85" t="s">
        <v>343</v>
      </c>
      <c r="H271" s="86" t="s">
        <v>344</v>
      </c>
      <c r="I271" s="87" t="str">
        <f t="shared" si="10"/>
        <v>Golay0498_S0221</v>
      </c>
      <c r="J271" s="87" t="str">
        <f t="shared" si="11"/>
        <v>gtcACAGGGTTTGTAtgGTGYCAGCMGCCGCGGTA</v>
      </c>
      <c r="K271" s="54" t="s">
        <v>599</v>
      </c>
      <c r="L271" s="60" t="s">
        <v>1057</v>
      </c>
      <c r="M271" s="54" t="s">
        <v>345</v>
      </c>
      <c r="N271" s="85">
        <v>5</v>
      </c>
      <c r="O271" s="54" t="s">
        <v>564</v>
      </c>
      <c r="P271" s="54">
        <v>35</v>
      </c>
    </row>
    <row r="272" spans="2:16">
      <c r="B272" s="54" t="s">
        <v>24</v>
      </c>
      <c r="C272" s="54" t="s">
        <v>1039</v>
      </c>
      <c r="D272" s="54" t="s">
        <v>306</v>
      </c>
      <c r="E272" s="60" t="s">
        <v>307</v>
      </c>
      <c r="F272" s="85" t="s">
        <v>342</v>
      </c>
      <c r="G272" s="85" t="s">
        <v>343</v>
      </c>
      <c r="H272" s="86" t="s">
        <v>344</v>
      </c>
      <c r="I272" s="87" t="str">
        <f t="shared" si="10"/>
        <v>Golay0499_S0044</v>
      </c>
      <c r="J272" s="87" t="str">
        <f t="shared" si="11"/>
        <v>gtcGCCTATGAGATCtgGTGYCAGCMGCCGCGGTA</v>
      </c>
      <c r="K272" s="54" t="s">
        <v>599</v>
      </c>
      <c r="L272" s="60" t="s">
        <v>1057</v>
      </c>
      <c r="M272" s="54" t="s">
        <v>345</v>
      </c>
      <c r="N272" s="85">
        <v>5</v>
      </c>
      <c r="O272" s="54" t="s">
        <v>564</v>
      </c>
      <c r="P272" s="54">
        <v>35</v>
      </c>
    </row>
    <row r="273" spans="2:16">
      <c r="B273" s="54" t="s">
        <v>23</v>
      </c>
      <c r="C273" s="54" t="s">
        <v>1040</v>
      </c>
      <c r="D273" s="54" t="s">
        <v>308</v>
      </c>
      <c r="E273" s="60" t="s">
        <v>309</v>
      </c>
      <c r="F273" s="85" t="s">
        <v>342</v>
      </c>
      <c r="G273" s="85" t="s">
        <v>343</v>
      </c>
      <c r="H273" s="86" t="s">
        <v>344</v>
      </c>
      <c r="I273" s="87" t="str">
        <f t="shared" si="10"/>
        <v>Golay0500_S0327</v>
      </c>
      <c r="J273" s="87" t="str">
        <f t="shared" si="11"/>
        <v>gtcCAAACCTATGGCtgGTGYCAGCMGCCGCGGTA</v>
      </c>
      <c r="K273" s="54" t="s">
        <v>599</v>
      </c>
      <c r="L273" s="60" t="s">
        <v>1057</v>
      </c>
      <c r="M273" s="54" t="s">
        <v>345</v>
      </c>
      <c r="N273" s="85">
        <v>5</v>
      </c>
      <c r="O273" s="54" t="s">
        <v>564</v>
      </c>
      <c r="P273" s="54">
        <v>35</v>
      </c>
    </row>
    <row r="274" spans="2:16">
      <c r="B274" s="54" t="s">
        <v>22</v>
      </c>
      <c r="C274" s="54" t="s">
        <v>1041</v>
      </c>
      <c r="D274" s="54" t="s">
        <v>310</v>
      </c>
      <c r="E274" s="60" t="s">
        <v>311</v>
      </c>
      <c r="F274" s="85" t="s">
        <v>342</v>
      </c>
      <c r="G274" s="85" t="s">
        <v>343</v>
      </c>
      <c r="H274" s="86" t="s">
        <v>344</v>
      </c>
      <c r="I274" s="87" t="str">
        <f t="shared" si="10"/>
        <v>Golay0501_S0089</v>
      </c>
      <c r="J274" s="87" t="str">
        <f t="shared" si="11"/>
        <v>gtcATCGCTTAAGGCtgGTGYCAGCMGCCGCGGTA</v>
      </c>
      <c r="K274" s="54" t="s">
        <v>599</v>
      </c>
      <c r="L274" s="60" t="s">
        <v>1057</v>
      </c>
      <c r="M274" s="54" t="s">
        <v>345</v>
      </c>
      <c r="N274" s="85">
        <v>5</v>
      </c>
      <c r="O274" s="54" t="s">
        <v>564</v>
      </c>
      <c r="P274" s="54">
        <v>35</v>
      </c>
    </row>
    <row r="275" spans="2:16">
      <c r="B275" s="54" t="s">
        <v>21</v>
      </c>
      <c r="C275" s="54" t="s">
        <v>1042</v>
      </c>
      <c r="D275" s="54" t="s">
        <v>312</v>
      </c>
      <c r="E275" s="60" t="s">
        <v>313</v>
      </c>
      <c r="F275" s="85" t="s">
        <v>342</v>
      </c>
      <c r="G275" s="85" t="s">
        <v>343</v>
      </c>
      <c r="H275" s="86" t="s">
        <v>344</v>
      </c>
      <c r="I275" s="87" t="str">
        <f t="shared" si="10"/>
        <v>Golay0502_S0045</v>
      </c>
      <c r="J275" s="87" t="str">
        <f t="shared" si="11"/>
        <v>gtcACCATCCAACGAtgGTGYCAGCMGCCGCGGTA</v>
      </c>
      <c r="K275" s="54" t="s">
        <v>599</v>
      </c>
      <c r="L275" s="60" t="s">
        <v>1057</v>
      </c>
      <c r="M275" s="54" t="s">
        <v>345</v>
      </c>
      <c r="N275" s="85">
        <v>5</v>
      </c>
      <c r="O275" s="54" t="s">
        <v>564</v>
      </c>
      <c r="P275" s="54">
        <v>35</v>
      </c>
    </row>
    <row r="276" spans="2:16">
      <c r="B276" s="54" t="s">
        <v>20</v>
      </c>
      <c r="C276" s="54" t="s">
        <v>1043</v>
      </c>
      <c r="D276" s="54" t="s">
        <v>314</v>
      </c>
      <c r="E276" s="60" t="s">
        <v>315</v>
      </c>
      <c r="F276" s="85" t="s">
        <v>342</v>
      </c>
      <c r="G276" s="85" t="s">
        <v>343</v>
      </c>
      <c r="H276" s="86" t="s">
        <v>344</v>
      </c>
      <c r="I276" s="87" t="str">
        <f t="shared" si="10"/>
        <v>Golay0503_S0147</v>
      </c>
      <c r="J276" s="87" t="str">
        <f t="shared" si="11"/>
        <v>gtcGCAATAGGAGGAtgGTGYCAGCMGCCGCGGTA</v>
      </c>
      <c r="K276" s="54" t="s">
        <v>599</v>
      </c>
      <c r="L276" s="60" t="s">
        <v>1057</v>
      </c>
      <c r="M276" s="54" t="s">
        <v>345</v>
      </c>
      <c r="N276" s="85">
        <v>5</v>
      </c>
      <c r="O276" s="54" t="s">
        <v>564</v>
      </c>
      <c r="P276" s="54">
        <v>35</v>
      </c>
    </row>
    <row r="277" spans="2:16">
      <c r="B277" s="54" t="s">
        <v>19</v>
      </c>
      <c r="C277" s="54" t="s">
        <v>1044</v>
      </c>
      <c r="D277" s="54" t="s">
        <v>316</v>
      </c>
      <c r="E277" s="60" t="s">
        <v>317</v>
      </c>
      <c r="F277" s="85" t="s">
        <v>342</v>
      </c>
      <c r="G277" s="85" t="s">
        <v>343</v>
      </c>
      <c r="H277" s="86" t="s">
        <v>344</v>
      </c>
      <c r="I277" s="87" t="str">
        <f t="shared" si="10"/>
        <v>Golay0504_S0052</v>
      </c>
      <c r="J277" s="87" t="str">
        <f t="shared" si="11"/>
        <v>gtcCCGAACGTCACTtgGTGYCAGCMGCCGCGGTA</v>
      </c>
      <c r="K277" s="54" t="s">
        <v>599</v>
      </c>
      <c r="L277" s="60" t="s">
        <v>1057</v>
      </c>
      <c r="M277" s="54" t="s">
        <v>345</v>
      </c>
      <c r="N277" s="85">
        <v>5</v>
      </c>
      <c r="O277" s="54" t="s">
        <v>564</v>
      </c>
      <c r="P277" s="54">
        <v>35</v>
      </c>
    </row>
    <row r="278" spans="2:16">
      <c r="B278" s="54" t="s">
        <v>18</v>
      </c>
      <c r="C278" s="54" t="s">
        <v>1045</v>
      </c>
      <c r="D278" s="54" t="s">
        <v>318</v>
      </c>
      <c r="E278" s="60" t="s">
        <v>319</v>
      </c>
      <c r="F278" s="85" t="s">
        <v>342</v>
      </c>
      <c r="G278" s="85" t="s">
        <v>343</v>
      </c>
      <c r="H278" s="86" t="s">
        <v>344</v>
      </c>
      <c r="I278" s="87" t="str">
        <f t="shared" si="10"/>
        <v>Golay0505_S0072</v>
      </c>
      <c r="J278" s="87" t="str">
        <f t="shared" si="11"/>
        <v>gtcACACCAACACCAtgGTGYCAGCMGCCGCGGTA</v>
      </c>
      <c r="K278" s="54" t="s">
        <v>599</v>
      </c>
      <c r="L278" s="60" t="s">
        <v>1057</v>
      </c>
      <c r="M278" s="54" t="s">
        <v>345</v>
      </c>
      <c r="N278" s="85">
        <v>5</v>
      </c>
      <c r="O278" s="54" t="s">
        <v>564</v>
      </c>
      <c r="P278" s="54">
        <v>35</v>
      </c>
    </row>
    <row r="279" spans="2:16">
      <c r="B279" s="54" t="s">
        <v>17</v>
      </c>
      <c r="C279" s="54" t="s">
        <v>1046</v>
      </c>
      <c r="D279" s="54" t="s">
        <v>320</v>
      </c>
      <c r="E279" s="60" t="s">
        <v>321</v>
      </c>
      <c r="F279" s="85" t="s">
        <v>342</v>
      </c>
      <c r="G279" s="85" t="s">
        <v>343</v>
      </c>
      <c r="H279" s="86" t="s">
        <v>344</v>
      </c>
      <c r="I279" s="87" t="str">
        <f t="shared" si="10"/>
        <v>Golay0506_S0123</v>
      </c>
      <c r="J279" s="87" t="str">
        <f t="shared" si="11"/>
        <v>gtcCCATCACATAGGtgGTGYCAGCMGCCGCGGTA</v>
      </c>
      <c r="K279" s="54" t="s">
        <v>599</v>
      </c>
      <c r="L279" s="60" t="s">
        <v>1057</v>
      </c>
      <c r="M279" s="54" t="s">
        <v>345</v>
      </c>
      <c r="N279" s="85">
        <v>5</v>
      </c>
      <c r="O279" s="54" t="s">
        <v>564</v>
      </c>
      <c r="P279" s="54">
        <v>35</v>
      </c>
    </row>
    <row r="280" spans="2:16">
      <c r="B280" s="54" t="s">
        <v>16</v>
      </c>
      <c r="C280" s="54" t="s">
        <v>1047</v>
      </c>
      <c r="D280" s="54" t="s">
        <v>322</v>
      </c>
      <c r="E280" s="60" t="s">
        <v>323</v>
      </c>
      <c r="F280" s="85" t="s">
        <v>342</v>
      </c>
      <c r="G280" s="85" t="s">
        <v>343</v>
      </c>
      <c r="H280" s="86" t="s">
        <v>344</v>
      </c>
      <c r="I280" s="87" t="str">
        <f t="shared" si="10"/>
        <v>Golay0507_S0296</v>
      </c>
      <c r="J280" s="87" t="str">
        <f t="shared" si="11"/>
        <v>gtcCGACACGGAGAAtgGTGYCAGCMGCCGCGGTA</v>
      </c>
      <c r="K280" s="54" t="s">
        <v>599</v>
      </c>
      <c r="L280" s="60" t="s">
        <v>1057</v>
      </c>
      <c r="M280" s="54" t="s">
        <v>345</v>
      </c>
      <c r="N280" s="85">
        <v>5</v>
      </c>
      <c r="O280" s="54" t="s">
        <v>564</v>
      </c>
      <c r="P280" s="54">
        <v>35</v>
      </c>
    </row>
    <row r="281" spans="2:16">
      <c r="B281" s="54" t="s">
        <v>15</v>
      </c>
      <c r="C281" s="54" t="s">
        <v>1048</v>
      </c>
      <c r="D281" s="54" t="s">
        <v>324</v>
      </c>
      <c r="E281" s="60" t="s">
        <v>325</v>
      </c>
      <c r="F281" s="85" t="s">
        <v>342</v>
      </c>
      <c r="G281" s="85" t="s">
        <v>343</v>
      </c>
      <c r="H281" s="86" t="s">
        <v>344</v>
      </c>
      <c r="I281" s="87" t="str">
        <f t="shared" si="10"/>
        <v>Golay0508_S0026</v>
      </c>
      <c r="J281" s="87" t="str">
        <f t="shared" si="11"/>
        <v>gtcGAACCTATGACAtgGTGYCAGCMGCCGCGGTA</v>
      </c>
      <c r="K281" s="54" t="s">
        <v>599</v>
      </c>
      <c r="L281" s="60" t="s">
        <v>1057</v>
      </c>
      <c r="M281" s="54" t="s">
        <v>345</v>
      </c>
      <c r="N281" s="85">
        <v>5</v>
      </c>
      <c r="O281" s="54" t="s">
        <v>564</v>
      </c>
      <c r="P281" s="54">
        <v>35</v>
      </c>
    </row>
    <row r="282" spans="2:16">
      <c r="B282" s="54" t="s">
        <v>14</v>
      </c>
      <c r="C282" s="54" t="s">
        <v>1049</v>
      </c>
      <c r="D282" s="54" t="s">
        <v>326</v>
      </c>
      <c r="E282" s="60" t="s">
        <v>327</v>
      </c>
      <c r="F282" s="85" t="s">
        <v>342</v>
      </c>
      <c r="G282" s="85" t="s">
        <v>343</v>
      </c>
      <c r="H282" s="86" t="s">
        <v>344</v>
      </c>
      <c r="I282" s="87" t="str">
        <f t="shared" si="10"/>
        <v>Golay0509_S0196</v>
      </c>
      <c r="J282" s="87" t="str">
        <f t="shared" si="11"/>
        <v>gtcATGCCGGTAATAtgGTGYCAGCMGCCGCGGTA</v>
      </c>
      <c r="K282" s="54" t="s">
        <v>599</v>
      </c>
      <c r="L282" s="60" t="s">
        <v>1057</v>
      </c>
      <c r="M282" s="54" t="s">
        <v>345</v>
      </c>
      <c r="N282" s="85">
        <v>5</v>
      </c>
      <c r="O282" s="54" t="s">
        <v>564</v>
      </c>
      <c r="P282" s="54">
        <v>35</v>
      </c>
    </row>
    <row r="283" spans="2:16">
      <c r="B283" s="54" t="s">
        <v>13</v>
      </c>
      <c r="C283" s="54" t="s">
        <v>1050</v>
      </c>
      <c r="D283" s="54" t="s">
        <v>328</v>
      </c>
      <c r="E283" s="60" t="s">
        <v>329</v>
      </c>
      <c r="F283" s="85" t="s">
        <v>342</v>
      </c>
      <c r="G283" s="85" t="s">
        <v>343</v>
      </c>
      <c r="H283" s="86" t="s">
        <v>344</v>
      </c>
      <c r="I283" s="87" t="str">
        <f t="shared" si="10"/>
        <v>Golay0510_S0170</v>
      </c>
      <c r="J283" s="87" t="str">
        <f t="shared" si="11"/>
        <v>gtcGAACAGCTCTACtgGTGYCAGCMGCCGCGGTA</v>
      </c>
      <c r="K283" s="54" t="s">
        <v>599</v>
      </c>
      <c r="L283" s="60" t="s">
        <v>1057</v>
      </c>
      <c r="M283" s="54" t="s">
        <v>345</v>
      </c>
      <c r="N283" s="85">
        <v>5</v>
      </c>
      <c r="O283" s="54" t="s">
        <v>564</v>
      </c>
      <c r="P283" s="54">
        <v>35</v>
      </c>
    </row>
    <row r="284" spans="2:16">
      <c r="B284" s="54" t="s">
        <v>12</v>
      </c>
      <c r="C284" s="54" t="s">
        <v>1051</v>
      </c>
      <c r="D284" s="54" t="s">
        <v>330</v>
      </c>
      <c r="E284" s="60" t="s">
        <v>331</v>
      </c>
      <c r="F284" s="85" t="s">
        <v>342</v>
      </c>
      <c r="G284" s="85" t="s">
        <v>343</v>
      </c>
      <c r="H284" s="86" t="s">
        <v>344</v>
      </c>
      <c r="I284" s="87" t="str">
        <f t="shared" si="10"/>
        <v>Golay0511_S0001</v>
      </c>
      <c r="J284" s="87" t="str">
        <f t="shared" si="11"/>
        <v>gtcGTGAGTCATACCtgGTGYCAGCMGCCGCGGTA</v>
      </c>
      <c r="K284" s="54" t="s">
        <v>599</v>
      </c>
      <c r="L284" s="60" t="s">
        <v>1057</v>
      </c>
      <c r="M284" s="54" t="s">
        <v>345</v>
      </c>
      <c r="N284" s="85">
        <v>5</v>
      </c>
      <c r="O284" s="54" t="s">
        <v>564</v>
      </c>
      <c r="P284" s="54">
        <v>35</v>
      </c>
    </row>
    <row r="285" spans="2:16">
      <c r="B285" s="54" t="s">
        <v>11</v>
      </c>
      <c r="C285" s="54" t="s">
        <v>1052</v>
      </c>
      <c r="D285" s="54" t="s">
        <v>332</v>
      </c>
      <c r="E285" s="60" t="s">
        <v>333</v>
      </c>
      <c r="F285" s="85" t="s">
        <v>342</v>
      </c>
      <c r="G285" s="85" t="s">
        <v>343</v>
      </c>
      <c r="H285" s="86" t="s">
        <v>344</v>
      </c>
      <c r="I285" s="87" t="str">
        <f t="shared" si="10"/>
        <v>Golay0512_S0225</v>
      </c>
      <c r="J285" s="87" t="str">
        <f t="shared" si="11"/>
        <v>gtcTGGCCGTTACTGtgGTGYCAGCMGCCGCGGTA</v>
      </c>
      <c r="K285" s="54" t="s">
        <v>599</v>
      </c>
      <c r="L285" s="60" t="s">
        <v>1057</v>
      </c>
      <c r="M285" s="54" t="s">
        <v>345</v>
      </c>
      <c r="N285" s="85">
        <v>5</v>
      </c>
      <c r="O285" s="54" t="s">
        <v>564</v>
      </c>
      <c r="P285" s="54">
        <v>35</v>
      </c>
    </row>
    <row r="286" spans="2:16">
      <c r="B286" s="54" t="s">
        <v>10</v>
      </c>
      <c r="C286" s="84" t="s">
        <v>1053</v>
      </c>
      <c r="D286" s="54" t="s">
        <v>334</v>
      </c>
      <c r="E286" s="60" t="s">
        <v>335</v>
      </c>
      <c r="F286" s="85" t="s">
        <v>342</v>
      </c>
      <c r="G286" s="85" t="s">
        <v>343</v>
      </c>
      <c r="H286" s="86" t="s">
        <v>344</v>
      </c>
      <c r="I286" s="87" t="str">
        <f t="shared" si="10"/>
        <v>Golay0513_S0196D</v>
      </c>
      <c r="J286" s="87" t="str">
        <f t="shared" si="11"/>
        <v>gtcTAGAGCTGCCATtgGTGYCAGCMGCCGCGGTA</v>
      </c>
      <c r="K286" s="54" t="s">
        <v>599</v>
      </c>
      <c r="L286" s="60" t="s">
        <v>1057</v>
      </c>
      <c r="M286" s="54" t="s">
        <v>345</v>
      </c>
      <c r="N286" s="85">
        <v>5</v>
      </c>
      <c r="O286" s="54" t="s">
        <v>564</v>
      </c>
      <c r="P286" s="54">
        <v>35</v>
      </c>
    </row>
    <row r="287" spans="2:16">
      <c r="B287" s="54" t="s">
        <v>9</v>
      </c>
      <c r="C287" s="84" t="s">
        <v>1054</v>
      </c>
      <c r="D287" s="54" t="s">
        <v>336</v>
      </c>
      <c r="E287" s="60" t="s">
        <v>337</v>
      </c>
      <c r="F287" s="85" t="s">
        <v>342</v>
      </c>
      <c r="G287" s="85" t="s">
        <v>343</v>
      </c>
      <c r="H287" s="86" t="s">
        <v>344</v>
      </c>
      <c r="I287" s="87" t="str">
        <f t="shared" si="10"/>
        <v>Golay0514_S0337D</v>
      </c>
      <c r="J287" s="87" t="str">
        <f t="shared" si="11"/>
        <v>gtcATCTAGTGGCAAtgGTGYCAGCMGCCGCGGTA</v>
      </c>
      <c r="K287" s="54" t="s">
        <v>599</v>
      </c>
      <c r="L287" s="60" t="s">
        <v>1057</v>
      </c>
      <c r="M287" s="54" t="s">
        <v>345</v>
      </c>
      <c r="N287" s="85">
        <v>5</v>
      </c>
      <c r="O287" s="54" t="s">
        <v>564</v>
      </c>
      <c r="P287" s="54">
        <v>35</v>
      </c>
    </row>
    <row r="288" spans="2:16">
      <c r="B288" s="54" t="s">
        <v>8</v>
      </c>
      <c r="C288" s="84" t="s">
        <v>1055</v>
      </c>
      <c r="D288" s="54" t="s">
        <v>338</v>
      </c>
      <c r="E288" s="60" t="s">
        <v>339</v>
      </c>
      <c r="F288" s="85" t="s">
        <v>342</v>
      </c>
      <c r="G288" s="85" t="s">
        <v>343</v>
      </c>
      <c r="H288" s="86" t="s">
        <v>344</v>
      </c>
      <c r="I288" s="87" t="str">
        <f t="shared" si="10"/>
        <v>Golay0515_S0097D</v>
      </c>
      <c r="J288" s="87" t="str">
        <f t="shared" si="11"/>
        <v>gtcCCTTCAATGGGAtgGTGYCAGCMGCCGCGGTA</v>
      </c>
      <c r="K288" s="54" t="s">
        <v>599</v>
      </c>
      <c r="L288" s="60" t="s">
        <v>1057</v>
      </c>
      <c r="M288" s="54" t="s">
        <v>345</v>
      </c>
      <c r="N288" s="85">
        <v>5</v>
      </c>
      <c r="O288" s="54" t="s">
        <v>564</v>
      </c>
      <c r="P288" s="54">
        <v>35</v>
      </c>
    </row>
    <row r="289" spans="1:18">
      <c r="B289" s="54" t="s">
        <v>7</v>
      </c>
      <c r="C289" s="84" t="s">
        <v>1056</v>
      </c>
      <c r="D289" s="54" t="s">
        <v>340</v>
      </c>
      <c r="E289" s="60" t="s">
        <v>341</v>
      </c>
      <c r="F289" s="85" t="s">
        <v>342</v>
      </c>
      <c r="G289" s="85" t="s">
        <v>343</v>
      </c>
      <c r="H289" s="86" t="s">
        <v>344</v>
      </c>
      <c r="I289" s="87" t="str">
        <f t="shared" si="10"/>
        <v>Golay0516_S0240D</v>
      </c>
      <c r="J289" s="87" t="str">
        <f t="shared" si="11"/>
        <v>gtcTTGACGACATCGtgGTGYCAGCMGCCGCGGTA</v>
      </c>
      <c r="K289" s="54" t="s">
        <v>599</v>
      </c>
      <c r="L289" s="60" t="s">
        <v>1057</v>
      </c>
      <c r="M289" s="54" t="s">
        <v>345</v>
      </c>
      <c r="N289" s="85">
        <v>5</v>
      </c>
      <c r="O289" s="54" t="s">
        <v>564</v>
      </c>
      <c r="P289" s="54">
        <v>35</v>
      </c>
    </row>
    <row r="290" spans="1:18">
      <c r="A290" s="58" t="s">
        <v>579</v>
      </c>
      <c r="B290" s="43" t="s">
        <v>103</v>
      </c>
      <c r="C290" s="59" t="s">
        <v>1058</v>
      </c>
      <c r="D290" s="59" t="s">
        <v>150</v>
      </c>
      <c r="E290" s="88" t="s">
        <v>151</v>
      </c>
      <c r="F290" s="89" t="s">
        <v>342</v>
      </c>
      <c r="G290" s="89" t="s">
        <v>343</v>
      </c>
      <c r="H290" s="76" t="s">
        <v>344</v>
      </c>
      <c r="I290" s="90" t="str">
        <f>(D290&amp;"_"&amp;C290)</f>
        <v>Golay0421_S0283</v>
      </c>
      <c r="J290" s="90" t="str">
        <f>CONCATENATE(F290,E290,G290,H290)</f>
        <v>gtcCTTCGACTTTCCtgGTGYCAGCMGCCGCGGTA</v>
      </c>
      <c r="K290" s="59" t="s">
        <v>600</v>
      </c>
      <c r="L290" s="88" t="s">
        <v>1154</v>
      </c>
      <c r="M290" s="59" t="s">
        <v>345</v>
      </c>
      <c r="N290" s="89">
        <v>5</v>
      </c>
      <c r="O290" s="59" t="s">
        <v>564</v>
      </c>
      <c r="P290" s="59">
        <v>35</v>
      </c>
      <c r="Q290" s="59"/>
      <c r="R290" s="59"/>
    </row>
    <row r="291" spans="1:18">
      <c r="A291" s="121" t="s">
        <v>1935</v>
      </c>
      <c r="B291" s="28" t="s">
        <v>102</v>
      </c>
      <c r="C291" s="84" t="s">
        <v>1059</v>
      </c>
      <c r="D291" s="54" t="s">
        <v>152</v>
      </c>
      <c r="E291" s="60" t="s">
        <v>153</v>
      </c>
      <c r="F291" s="85" t="s">
        <v>342</v>
      </c>
      <c r="G291" s="85" t="s">
        <v>343</v>
      </c>
      <c r="H291" s="86" t="s">
        <v>344</v>
      </c>
      <c r="I291" s="87" t="str">
        <f t="shared" ref="I291:I354" si="12">(D291&amp;"_"&amp;C291)</f>
        <v>Golay0422_SNEG06</v>
      </c>
      <c r="J291" s="87" t="str">
        <f t="shared" ref="J291:J354" si="13">CONCATENATE(F291,E291,G291,H291)</f>
        <v>gtcGTCATAAGAACCtgGTGYCAGCMGCCGCGGTA</v>
      </c>
      <c r="K291" s="54" t="s">
        <v>600</v>
      </c>
      <c r="L291" s="60" t="s">
        <v>1154</v>
      </c>
      <c r="M291" s="54" t="s">
        <v>345</v>
      </c>
      <c r="N291" s="85">
        <v>5</v>
      </c>
      <c r="O291" s="54" t="s">
        <v>565</v>
      </c>
      <c r="P291" s="54">
        <v>35</v>
      </c>
    </row>
    <row r="292" spans="1:18">
      <c r="B292" s="28" t="s">
        <v>101</v>
      </c>
      <c r="C292" s="54" t="s">
        <v>1060</v>
      </c>
      <c r="D292" s="54" t="s">
        <v>154</v>
      </c>
      <c r="E292" s="60" t="s">
        <v>155</v>
      </c>
      <c r="F292" s="85" t="s">
        <v>342</v>
      </c>
      <c r="G292" s="85" t="s">
        <v>343</v>
      </c>
      <c r="H292" s="86" t="s">
        <v>344</v>
      </c>
      <c r="I292" s="87" t="str">
        <f t="shared" si="12"/>
        <v>Golay0423_S0041</v>
      </c>
      <c r="J292" s="87" t="str">
        <f t="shared" si="13"/>
        <v>gtcGTCCGCAAGTTAtgGTGYCAGCMGCCGCGGTA</v>
      </c>
      <c r="K292" s="54" t="s">
        <v>600</v>
      </c>
      <c r="L292" s="60" t="s">
        <v>1154</v>
      </c>
      <c r="M292" s="54" t="s">
        <v>345</v>
      </c>
      <c r="N292" s="85">
        <v>5</v>
      </c>
      <c r="O292" s="54" t="s">
        <v>564</v>
      </c>
      <c r="P292" s="54">
        <v>35</v>
      </c>
    </row>
    <row r="293" spans="1:18">
      <c r="B293" s="28" t="s">
        <v>100</v>
      </c>
      <c r="C293" s="54" t="s">
        <v>1061</v>
      </c>
      <c r="D293" s="54" t="s">
        <v>156</v>
      </c>
      <c r="E293" s="60" t="s">
        <v>157</v>
      </c>
      <c r="F293" s="85" t="s">
        <v>342</v>
      </c>
      <c r="G293" s="85" t="s">
        <v>343</v>
      </c>
      <c r="H293" s="86" t="s">
        <v>344</v>
      </c>
      <c r="I293" s="87" t="str">
        <f t="shared" si="12"/>
        <v>Golay0424_S0062</v>
      </c>
      <c r="J293" s="87" t="str">
        <f t="shared" si="13"/>
        <v>gtcCGTAGAGCTCTCtgGTGYCAGCMGCCGCGGTA</v>
      </c>
      <c r="K293" s="54" t="s">
        <v>600</v>
      </c>
      <c r="L293" s="60" t="s">
        <v>1154</v>
      </c>
      <c r="M293" s="54" t="s">
        <v>345</v>
      </c>
      <c r="N293" s="85">
        <v>5</v>
      </c>
      <c r="O293" s="54" t="s">
        <v>564</v>
      </c>
      <c r="P293" s="54">
        <v>35</v>
      </c>
    </row>
    <row r="294" spans="1:18">
      <c r="A294" s="93"/>
      <c r="B294" s="28" t="s">
        <v>99</v>
      </c>
      <c r="C294" s="84" t="s">
        <v>1062</v>
      </c>
      <c r="D294" s="54" t="s">
        <v>158</v>
      </c>
      <c r="E294" s="60" t="s">
        <v>159</v>
      </c>
      <c r="F294" s="85" t="s">
        <v>342</v>
      </c>
      <c r="G294" s="85" t="s">
        <v>343</v>
      </c>
      <c r="H294" s="86" t="s">
        <v>344</v>
      </c>
      <c r="I294" s="87" t="str">
        <f t="shared" si="12"/>
        <v>Golay0425_SNEG04</v>
      </c>
      <c r="J294" s="87" t="str">
        <f t="shared" si="13"/>
        <v>gtcCCTCTGAGAGCTtgGTGYCAGCMGCCGCGGTA</v>
      </c>
      <c r="K294" s="54" t="s">
        <v>600</v>
      </c>
      <c r="L294" s="60" t="s">
        <v>1154</v>
      </c>
      <c r="M294" s="54" t="s">
        <v>345</v>
      </c>
      <c r="N294" s="85">
        <v>5</v>
      </c>
      <c r="O294" s="54" t="s">
        <v>565</v>
      </c>
      <c r="P294" s="54">
        <v>35</v>
      </c>
    </row>
    <row r="295" spans="1:18">
      <c r="B295" s="28" t="s">
        <v>98</v>
      </c>
      <c r="C295" s="54" t="s">
        <v>1063</v>
      </c>
      <c r="D295" s="54" t="s">
        <v>160</v>
      </c>
      <c r="E295" s="60" t="s">
        <v>161</v>
      </c>
      <c r="F295" s="85" t="s">
        <v>342</v>
      </c>
      <c r="G295" s="85" t="s">
        <v>343</v>
      </c>
      <c r="H295" s="86" t="s">
        <v>344</v>
      </c>
      <c r="I295" s="87" t="str">
        <f t="shared" si="12"/>
        <v>Golay0426_S0060</v>
      </c>
      <c r="J295" s="87" t="str">
        <f t="shared" si="13"/>
        <v>gtcCCTCGATGCAGTtgGTGYCAGCMGCCGCGGTA</v>
      </c>
      <c r="K295" s="54" t="s">
        <v>600</v>
      </c>
      <c r="L295" s="60" t="s">
        <v>1154</v>
      </c>
      <c r="M295" s="54" t="s">
        <v>345</v>
      </c>
      <c r="N295" s="85">
        <v>5</v>
      </c>
      <c r="O295" s="54" t="s">
        <v>564</v>
      </c>
      <c r="P295" s="54">
        <v>35</v>
      </c>
    </row>
    <row r="296" spans="1:18">
      <c r="B296" s="28" t="s">
        <v>97</v>
      </c>
      <c r="C296" s="54" t="s">
        <v>1064</v>
      </c>
      <c r="D296" s="54" t="s">
        <v>162</v>
      </c>
      <c r="E296" s="60" t="s">
        <v>163</v>
      </c>
      <c r="F296" s="85" t="s">
        <v>342</v>
      </c>
      <c r="G296" s="85" t="s">
        <v>343</v>
      </c>
      <c r="H296" s="86" t="s">
        <v>344</v>
      </c>
      <c r="I296" s="87" t="str">
        <f t="shared" si="12"/>
        <v>Golay0427_S0209</v>
      </c>
      <c r="J296" s="87" t="str">
        <f t="shared" si="13"/>
        <v>gtcGCGGACTATTCAtgGTGYCAGCMGCCGCGGTA</v>
      </c>
      <c r="K296" s="54" t="s">
        <v>600</v>
      </c>
      <c r="L296" s="60" t="s">
        <v>1154</v>
      </c>
      <c r="M296" s="54" t="s">
        <v>345</v>
      </c>
      <c r="N296" s="85">
        <v>5</v>
      </c>
      <c r="O296" s="54" t="s">
        <v>564</v>
      </c>
      <c r="P296" s="54">
        <v>35</v>
      </c>
    </row>
    <row r="297" spans="1:18">
      <c r="B297" s="28" t="s">
        <v>96</v>
      </c>
      <c r="C297" s="54" t="s">
        <v>1065</v>
      </c>
      <c r="D297" s="54" t="s">
        <v>164</v>
      </c>
      <c r="E297" s="60" t="s">
        <v>165</v>
      </c>
      <c r="F297" s="85" t="s">
        <v>342</v>
      </c>
      <c r="G297" s="85" t="s">
        <v>343</v>
      </c>
      <c r="H297" s="86" t="s">
        <v>344</v>
      </c>
      <c r="I297" s="87" t="str">
        <f t="shared" si="12"/>
        <v>Golay0428_S0336</v>
      </c>
      <c r="J297" s="87" t="str">
        <f t="shared" si="13"/>
        <v>gtcCGTGCACAATTGtgGTGYCAGCMGCCGCGGTA</v>
      </c>
      <c r="K297" s="54" t="s">
        <v>600</v>
      </c>
      <c r="L297" s="60" t="s">
        <v>1154</v>
      </c>
      <c r="M297" s="54" t="s">
        <v>345</v>
      </c>
      <c r="N297" s="85">
        <v>5</v>
      </c>
      <c r="O297" s="54" t="s">
        <v>564</v>
      </c>
      <c r="P297" s="54">
        <v>35</v>
      </c>
    </row>
    <row r="298" spans="1:18">
      <c r="B298" s="28" t="s">
        <v>95</v>
      </c>
      <c r="C298" s="54" t="s">
        <v>1066</v>
      </c>
      <c r="D298" s="54" t="s">
        <v>166</v>
      </c>
      <c r="E298" s="60" t="s">
        <v>167</v>
      </c>
      <c r="F298" s="85" t="s">
        <v>342</v>
      </c>
      <c r="G298" s="85" t="s">
        <v>343</v>
      </c>
      <c r="H298" s="86" t="s">
        <v>344</v>
      </c>
      <c r="I298" s="87" t="str">
        <f t="shared" si="12"/>
        <v>Golay0429_S0274</v>
      </c>
      <c r="J298" s="87" t="str">
        <f t="shared" si="13"/>
        <v>gtcCGGCCTAAGTTCtgGTGYCAGCMGCCGCGGTA</v>
      </c>
      <c r="K298" s="54" t="s">
        <v>600</v>
      </c>
      <c r="L298" s="60" t="s">
        <v>1154</v>
      </c>
      <c r="M298" s="54" t="s">
        <v>345</v>
      </c>
      <c r="N298" s="85">
        <v>5</v>
      </c>
      <c r="O298" s="54" t="s">
        <v>564</v>
      </c>
      <c r="P298" s="54">
        <v>35</v>
      </c>
    </row>
    <row r="299" spans="1:18">
      <c r="B299" s="28" t="s">
        <v>94</v>
      </c>
      <c r="C299" s="84" t="s">
        <v>1067</v>
      </c>
      <c r="D299" s="54" t="s">
        <v>168</v>
      </c>
      <c r="E299" s="60" t="s">
        <v>169</v>
      </c>
      <c r="F299" s="85" t="s">
        <v>342</v>
      </c>
      <c r="G299" s="85" t="s">
        <v>343</v>
      </c>
      <c r="H299" s="86" t="s">
        <v>344</v>
      </c>
      <c r="I299" s="87" t="str">
        <f t="shared" si="12"/>
        <v>Golay0430_NC04</v>
      </c>
      <c r="J299" s="87" t="str">
        <f t="shared" si="13"/>
        <v>gtcAGCGCTCACATCtgGTGYCAGCMGCCGCGGTA</v>
      </c>
      <c r="K299" s="54" t="s">
        <v>600</v>
      </c>
      <c r="L299" s="60" t="s">
        <v>1154</v>
      </c>
      <c r="M299" s="54" t="s">
        <v>345</v>
      </c>
      <c r="N299" s="85">
        <v>5</v>
      </c>
      <c r="O299" s="54" t="s">
        <v>960</v>
      </c>
      <c r="P299" s="54">
        <v>35</v>
      </c>
    </row>
    <row r="300" spans="1:18">
      <c r="B300" s="28" t="s">
        <v>93</v>
      </c>
      <c r="C300" s="54" t="s">
        <v>1068</v>
      </c>
      <c r="D300" s="54" t="s">
        <v>170</v>
      </c>
      <c r="E300" s="60" t="s">
        <v>171</v>
      </c>
      <c r="F300" s="85" t="s">
        <v>342</v>
      </c>
      <c r="G300" s="85" t="s">
        <v>343</v>
      </c>
      <c r="H300" s="86" t="s">
        <v>344</v>
      </c>
      <c r="I300" s="87" t="str">
        <f t="shared" si="12"/>
        <v>Golay0431_S0084</v>
      </c>
      <c r="J300" s="87" t="str">
        <f t="shared" si="13"/>
        <v>gtcTGGTTATGGCACtgGTGYCAGCMGCCGCGGTA</v>
      </c>
      <c r="K300" s="54" t="s">
        <v>600</v>
      </c>
      <c r="L300" s="60" t="s">
        <v>1154</v>
      </c>
      <c r="M300" s="54" t="s">
        <v>345</v>
      </c>
      <c r="N300" s="85">
        <v>5</v>
      </c>
      <c r="O300" s="54" t="s">
        <v>564</v>
      </c>
      <c r="P300" s="54">
        <v>35</v>
      </c>
    </row>
    <row r="301" spans="1:18">
      <c r="B301" s="28" t="s">
        <v>92</v>
      </c>
      <c r="C301" s="54" t="s">
        <v>1069</v>
      </c>
      <c r="D301" s="54" t="s">
        <v>172</v>
      </c>
      <c r="E301" s="60" t="s">
        <v>173</v>
      </c>
      <c r="F301" s="85" t="s">
        <v>342</v>
      </c>
      <c r="G301" s="85" t="s">
        <v>343</v>
      </c>
      <c r="H301" s="86" t="s">
        <v>344</v>
      </c>
      <c r="I301" s="87" t="str">
        <f t="shared" si="12"/>
        <v>Golay0432_S0284</v>
      </c>
      <c r="J301" s="87" t="str">
        <f t="shared" si="13"/>
        <v>gtcCGAGGTTCTGATtgGTGYCAGCMGCCGCGGTA</v>
      </c>
      <c r="K301" s="54" t="s">
        <v>600</v>
      </c>
      <c r="L301" s="60" t="s">
        <v>1154</v>
      </c>
      <c r="M301" s="54" t="s">
        <v>345</v>
      </c>
      <c r="N301" s="85">
        <v>5</v>
      </c>
      <c r="O301" s="54" t="s">
        <v>564</v>
      </c>
      <c r="P301" s="54">
        <v>35</v>
      </c>
    </row>
    <row r="302" spans="1:18">
      <c r="B302" s="28" t="s">
        <v>91</v>
      </c>
      <c r="C302" s="54" t="s">
        <v>1070</v>
      </c>
      <c r="D302" s="54" t="s">
        <v>174</v>
      </c>
      <c r="E302" s="60" t="s">
        <v>175</v>
      </c>
      <c r="F302" s="85" t="s">
        <v>342</v>
      </c>
      <c r="G302" s="85" t="s">
        <v>343</v>
      </c>
      <c r="H302" s="86" t="s">
        <v>344</v>
      </c>
      <c r="I302" s="87" t="str">
        <f t="shared" si="12"/>
        <v>Golay0433_S0212</v>
      </c>
      <c r="J302" s="87" t="str">
        <f t="shared" si="13"/>
        <v>gtcAACTCCTGTGGAtgGTGYCAGCMGCCGCGGTA</v>
      </c>
      <c r="K302" s="54" t="s">
        <v>600</v>
      </c>
      <c r="L302" s="60" t="s">
        <v>1154</v>
      </c>
      <c r="M302" s="54" t="s">
        <v>345</v>
      </c>
      <c r="N302" s="85">
        <v>5</v>
      </c>
      <c r="O302" s="54" t="s">
        <v>564</v>
      </c>
      <c r="P302" s="54">
        <v>35</v>
      </c>
    </row>
    <row r="303" spans="1:18">
      <c r="B303" s="28" t="s">
        <v>90</v>
      </c>
      <c r="C303" s="54" t="s">
        <v>1071</v>
      </c>
      <c r="D303" s="54" t="s">
        <v>176</v>
      </c>
      <c r="E303" s="60" t="s">
        <v>177</v>
      </c>
      <c r="F303" s="85" t="s">
        <v>342</v>
      </c>
      <c r="G303" s="85" t="s">
        <v>343</v>
      </c>
      <c r="H303" s="86" t="s">
        <v>344</v>
      </c>
      <c r="I303" s="87" t="str">
        <f t="shared" si="12"/>
        <v>Golay0434_S0102</v>
      </c>
      <c r="J303" s="87" t="str">
        <f t="shared" si="13"/>
        <v>gtcTAATGGTCGTAGtgGTGYCAGCMGCCGCGGTA</v>
      </c>
      <c r="K303" s="54" t="s">
        <v>600</v>
      </c>
      <c r="L303" s="60" t="s">
        <v>1154</v>
      </c>
      <c r="M303" s="54" t="s">
        <v>345</v>
      </c>
      <c r="N303" s="85">
        <v>5</v>
      </c>
      <c r="O303" s="54" t="s">
        <v>564</v>
      </c>
      <c r="P303" s="54">
        <v>35</v>
      </c>
    </row>
    <row r="304" spans="1:18">
      <c r="B304" s="28" t="s">
        <v>89</v>
      </c>
      <c r="C304" s="54" t="s">
        <v>1072</v>
      </c>
      <c r="D304" s="54" t="s">
        <v>178</v>
      </c>
      <c r="E304" s="60" t="s">
        <v>179</v>
      </c>
      <c r="F304" s="85" t="s">
        <v>342</v>
      </c>
      <c r="G304" s="85" t="s">
        <v>343</v>
      </c>
      <c r="H304" s="86" t="s">
        <v>344</v>
      </c>
      <c r="I304" s="87" t="str">
        <f t="shared" si="12"/>
        <v>Golay0435_S0070</v>
      </c>
      <c r="J304" s="87" t="str">
        <f t="shared" si="13"/>
        <v>gtcTTGCACCGTCGAtgGTGYCAGCMGCCGCGGTA</v>
      </c>
      <c r="K304" s="54" t="s">
        <v>600</v>
      </c>
      <c r="L304" s="60" t="s">
        <v>1154</v>
      </c>
      <c r="M304" s="54" t="s">
        <v>345</v>
      </c>
      <c r="N304" s="85">
        <v>5</v>
      </c>
      <c r="O304" s="54" t="s">
        <v>564</v>
      </c>
      <c r="P304" s="54">
        <v>35</v>
      </c>
    </row>
    <row r="305" spans="2:16">
      <c r="B305" s="28" t="s">
        <v>88</v>
      </c>
      <c r="C305" s="54" t="s">
        <v>1073</v>
      </c>
      <c r="D305" s="54" t="s">
        <v>180</v>
      </c>
      <c r="E305" s="60" t="s">
        <v>181</v>
      </c>
      <c r="F305" s="85" t="s">
        <v>342</v>
      </c>
      <c r="G305" s="85" t="s">
        <v>343</v>
      </c>
      <c r="H305" s="86" t="s">
        <v>344</v>
      </c>
      <c r="I305" s="87" t="str">
        <f t="shared" si="12"/>
        <v>Golay0436_S0270</v>
      </c>
      <c r="J305" s="87" t="str">
        <f t="shared" si="13"/>
        <v>gtcTGCTACAGACGTtgGTGYCAGCMGCCGCGGTA</v>
      </c>
      <c r="K305" s="54" t="s">
        <v>600</v>
      </c>
      <c r="L305" s="60" t="s">
        <v>1154</v>
      </c>
      <c r="M305" s="54" t="s">
        <v>345</v>
      </c>
      <c r="N305" s="85">
        <v>5</v>
      </c>
      <c r="O305" s="54" t="s">
        <v>564</v>
      </c>
      <c r="P305" s="54">
        <v>35</v>
      </c>
    </row>
    <row r="306" spans="2:16">
      <c r="B306" s="28" t="s">
        <v>87</v>
      </c>
      <c r="C306" s="54" t="s">
        <v>1074</v>
      </c>
      <c r="D306" s="54" t="s">
        <v>182</v>
      </c>
      <c r="E306" s="60" t="s">
        <v>183</v>
      </c>
      <c r="F306" s="85" t="s">
        <v>342</v>
      </c>
      <c r="G306" s="85" t="s">
        <v>343</v>
      </c>
      <c r="H306" s="86" t="s">
        <v>344</v>
      </c>
      <c r="I306" s="87" t="str">
        <f t="shared" si="12"/>
        <v>Golay0437_S0007</v>
      </c>
      <c r="J306" s="87" t="str">
        <f t="shared" si="13"/>
        <v>gtcATGGCCTGACTAtgGTGYCAGCMGCCGCGGTA</v>
      </c>
      <c r="K306" s="54" t="s">
        <v>600</v>
      </c>
      <c r="L306" s="60" t="s">
        <v>1154</v>
      </c>
      <c r="M306" s="54" t="s">
        <v>345</v>
      </c>
      <c r="N306" s="85">
        <v>5</v>
      </c>
      <c r="O306" s="54" t="s">
        <v>564</v>
      </c>
      <c r="P306" s="54">
        <v>35</v>
      </c>
    </row>
    <row r="307" spans="2:16">
      <c r="B307" s="28" t="s">
        <v>86</v>
      </c>
      <c r="C307" s="54" t="s">
        <v>1075</v>
      </c>
      <c r="D307" s="54" t="s">
        <v>184</v>
      </c>
      <c r="E307" s="60" t="s">
        <v>185</v>
      </c>
      <c r="F307" s="85" t="s">
        <v>342</v>
      </c>
      <c r="G307" s="85" t="s">
        <v>343</v>
      </c>
      <c r="H307" s="86" t="s">
        <v>344</v>
      </c>
      <c r="I307" s="87" t="str">
        <f t="shared" si="12"/>
        <v>Golay0438_S0311</v>
      </c>
      <c r="J307" s="87" t="str">
        <f t="shared" si="13"/>
        <v>gtcACGCACATACAAtgGTGYCAGCMGCCGCGGTA</v>
      </c>
      <c r="K307" s="54" t="s">
        <v>600</v>
      </c>
      <c r="L307" s="60" t="s">
        <v>1154</v>
      </c>
      <c r="M307" s="54" t="s">
        <v>345</v>
      </c>
      <c r="N307" s="85">
        <v>5</v>
      </c>
      <c r="O307" s="54" t="s">
        <v>564</v>
      </c>
      <c r="P307" s="54">
        <v>35</v>
      </c>
    </row>
    <row r="308" spans="2:16">
      <c r="B308" s="28" t="s">
        <v>85</v>
      </c>
      <c r="C308" s="54" t="s">
        <v>1076</v>
      </c>
      <c r="D308" s="54" t="s">
        <v>186</v>
      </c>
      <c r="E308" s="60" t="s">
        <v>187</v>
      </c>
      <c r="F308" s="85" t="s">
        <v>342</v>
      </c>
      <c r="G308" s="85" t="s">
        <v>343</v>
      </c>
      <c r="H308" s="86" t="s">
        <v>344</v>
      </c>
      <c r="I308" s="87" t="str">
        <f t="shared" si="12"/>
        <v>Golay0439_S0082</v>
      </c>
      <c r="J308" s="87" t="str">
        <f t="shared" si="13"/>
        <v>gtcTGAGTGGTCTGTtgGTGYCAGCMGCCGCGGTA</v>
      </c>
      <c r="K308" s="54" t="s">
        <v>600</v>
      </c>
      <c r="L308" s="60" t="s">
        <v>1154</v>
      </c>
      <c r="M308" s="54" t="s">
        <v>345</v>
      </c>
      <c r="N308" s="85">
        <v>5</v>
      </c>
      <c r="O308" s="54" t="s">
        <v>564</v>
      </c>
      <c r="P308" s="54">
        <v>35</v>
      </c>
    </row>
    <row r="309" spans="2:16">
      <c r="B309" s="28" t="s">
        <v>84</v>
      </c>
      <c r="C309" s="54" t="s">
        <v>1077</v>
      </c>
      <c r="D309" s="54" t="s">
        <v>188</v>
      </c>
      <c r="E309" s="60" t="s">
        <v>189</v>
      </c>
      <c r="F309" s="85" t="s">
        <v>342</v>
      </c>
      <c r="G309" s="85" t="s">
        <v>343</v>
      </c>
      <c r="H309" s="86" t="s">
        <v>344</v>
      </c>
      <c r="I309" s="87" t="str">
        <f t="shared" si="12"/>
        <v>Golay0440_S0163</v>
      </c>
      <c r="J309" s="87" t="str">
        <f t="shared" si="13"/>
        <v>gtcGATAGCACTCGTtgGTGYCAGCMGCCGCGGTA</v>
      </c>
      <c r="K309" s="54" t="s">
        <v>600</v>
      </c>
      <c r="L309" s="60" t="s">
        <v>1154</v>
      </c>
      <c r="M309" s="54" t="s">
        <v>345</v>
      </c>
      <c r="N309" s="85">
        <v>5</v>
      </c>
      <c r="O309" s="54" t="s">
        <v>564</v>
      </c>
      <c r="P309" s="54">
        <v>35</v>
      </c>
    </row>
    <row r="310" spans="2:16">
      <c r="B310" s="28" t="s">
        <v>83</v>
      </c>
      <c r="C310" s="54" t="s">
        <v>1078</v>
      </c>
      <c r="D310" s="54" t="s">
        <v>190</v>
      </c>
      <c r="E310" s="60" t="s">
        <v>191</v>
      </c>
      <c r="F310" s="85" t="s">
        <v>342</v>
      </c>
      <c r="G310" s="85" t="s">
        <v>343</v>
      </c>
      <c r="H310" s="86" t="s">
        <v>344</v>
      </c>
      <c r="I310" s="87" t="str">
        <f t="shared" si="12"/>
        <v>Golay0441_S0244</v>
      </c>
      <c r="J310" s="87" t="str">
        <f t="shared" si="13"/>
        <v>gtcTAGCGCGAACTTtgGTGYCAGCMGCCGCGGTA</v>
      </c>
      <c r="K310" s="54" t="s">
        <v>600</v>
      </c>
      <c r="L310" s="60" t="s">
        <v>1154</v>
      </c>
      <c r="M310" s="54" t="s">
        <v>345</v>
      </c>
      <c r="N310" s="85">
        <v>5</v>
      </c>
      <c r="O310" s="54" t="s">
        <v>564</v>
      </c>
      <c r="P310" s="54">
        <v>35</v>
      </c>
    </row>
    <row r="311" spans="2:16">
      <c r="B311" s="28" t="s">
        <v>82</v>
      </c>
      <c r="C311" s="54" t="s">
        <v>1079</v>
      </c>
      <c r="D311" s="54" t="s">
        <v>192</v>
      </c>
      <c r="E311" s="60" t="s">
        <v>193</v>
      </c>
      <c r="F311" s="85" t="s">
        <v>342</v>
      </c>
      <c r="G311" s="85" t="s">
        <v>343</v>
      </c>
      <c r="H311" s="86" t="s">
        <v>344</v>
      </c>
      <c r="I311" s="87" t="str">
        <f t="shared" si="12"/>
        <v>Golay0442_S0202</v>
      </c>
      <c r="J311" s="87" t="str">
        <f t="shared" si="13"/>
        <v>gtcCATACACGCACCtgGTGYCAGCMGCCGCGGTA</v>
      </c>
      <c r="K311" s="54" t="s">
        <v>600</v>
      </c>
      <c r="L311" s="60" t="s">
        <v>1154</v>
      </c>
      <c r="M311" s="54" t="s">
        <v>345</v>
      </c>
      <c r="N311" s="85">
        <v>5</v>
      </c>
      <c r="O311" s="54" t="s">
        <v>564</v>
      </c>
      <c r="P311" s="54">
        <v>35</v>
      </c>
    </row>
    <row r="312" spans="2:16">
      <c r="B312" s="28" t="s">
        <v>81</v>
      </c>
      <c r="C312" s="54" t="s">
        <v>1080</v>
      </c>
      <c r="D312" s="54" t="s">
        <v>194</v>
      </c>
      <c r="E312" s="60" t="s">
        <v>195</v>
      </c>
      <c r="F312" s="85" t="s">
        <v>342</v>
      </c>
      <c r="G312" s="85" t="s">
        <v>343</v>
      </c>
      <c r="H312" s="86" t="s">
        <v>344</v>
      </c>
      <c r="I312" s="87" t="str">
        <f t="shared" si="12"/>
        <v>Golay0443_S0133</v>
      </c>
      <c r="J312" s="87" t="str">
        <f t="shared" si="13"/>
        <v>gtcACCTCAGTCAAGtgGTGYCAGCMGCCGCGGTA</v>
      </c>
      <c r="K312" s="54" t="s">
        <v>600</v>
      </c>
      <c r="L312" s="60" t="s">
        <v>1154</v>
      </c>
      <c r="M312" s="54" t="s">
        <v>345</v>
      </c>
      <c r="N312" s="85">
        <v>5</v>
      </c>
      <c r="O312" s="54" t="s">
        <v>564</v>
      </c>
      <c r="P312" s="54">
        <v>35</v>
      </c>
    </row>
    <row r="313" spans="2:16">
      <c r="B313" s="28" t="s">
        <v>80</v>
      </c>
      <c r="C313" s="54" t="s">
        <v>1081</v>
      </c>
      <c r="D313" s="54" t="s">
        <v>196</v>
      </c>
      <c r="E313" s="60" t="s">
        <v>197</v>
      </c>
      <c r="F313" s="85" t="s">
        <v>342</v>
      </c>
      <c r="G313" s="85" t="s">
        <v>343</v>
      </c>
      <c r="H313" s="86" t="s">
        <v>344</v>
      </c>
      <c r="I313" s="87" t="str">
        <f t="shared" si="12"/>
        <v>Golay0444_S0232</v>
      </c>
      <c r="J313" s="87" t="str">
        <f t="shared" si="13"/>
        <v>gtcTCGACCAAACACtgGTGYCAGCMGCCGCGGTA</v>
      </c>
      <c r="K313" s="54" t="s">
        <v>600</v>
      </c>
      <c r="L313" s="60" t="s">
        <v>1154</v>
      </c>
      <c r="M313" s="54" t="s">
        <v>345</v>
      </c>
      <c r="N313" s="85">
        <v>5</v>
      </c>
      <c r="O313" s="54" t="s">
        <v>564</v>
      </c>
      <c r="P313" s="54">
        <v>35</v>
      </c>
    </row>
    <row r="314" spans="2:16">
      <c r="B314" s="28" t="s">
        <v>79</v>
      </c>
      <c r="C314" s="54" t="s">
        <v>1082</v>
      </c>
      <c r="D314" s="54" t="s">
        <v>198</v>
      </c>
      <c r="E314" s="60" t="s">
        <v>199</v>
      </c>
      <c r="F314" s="85" t="s">
        <v>342</v>
      </c>
      <c r="G314" s="85" t="s">
        <v>343</v>
      </c>
      <c r="H314" s="86" t="s">
        <v>344</v>
      </c>
      <c r="I314" s="87" t="str">
        <f t="shared" si="12"/>
        <v>Golay0445_S0074</v>
      </c>
      <c r="J314" s="87" t="str">
        <f t="shared" si="13"/>
        <v>gtcCCACCCAGTAACtgGTGYCAGCMGCCGCGGTA</v>
      </c>
      <c r="K314" s="54" t="s">
        <v>600</v>
      </c>
      <c r="L314" s="60" t="s">
        <v>1154</v>
      </c>
      <c r="M314" s="54" t="s">
        <v>345</v>
      </c>
      <c r="N314" s="85">
        <v>5</v>
      </c>
      <c r="O314" s="54" t="s">
        <v>564</v>
      </c>
      <c r="P314" s="54">
        <v>35</v>
      </c>
    </row>
    <row r="315" spans="2:16">
      <c r="B315" s="29" t="s">
        <v>78</v>
      </c>
      <c r="C315" s="54" t="s">
        <v>1083</v>
      </c>
      <c r="D315" s="54" t="s">
        <v>200</v>
      </c>
      <c r="E315" s="60" t="s">
        <v>201</v>
      </c>
      <c r="F315" s="85" t="s">
        <v>342</v>
      </c>
      <c r="G315" s="85" t="s">
        <v>343</v>
      </c>
      <c r="H315" s="86" t="s">
        <v>344</v>
      </c>
      <c r="I315" s="87" t="str">
        <f t="shared" si="12"/>
        <v>Golay0446_S0255</v>
      </c>
      <c r="J315" s="87" t="str">
        <f t="shared" si="13"/>
        <v>gtcATATCGCGATGAtgGTGYCAGCMGCCGCGGTA</v>
      </c>
      <c r="K315" s="54" t="s">
        <v>600</v>
      </c>
      <c r="L315" s="60" t="s">
        <v>1154</v>
      </c>
      <c r="M315" s="54" t="s">
        <v>345</v>
      </c>
      <c r="N315" s="85">
        <v>5</v>
      </c>
      <c r="O315" s="54" t="s">
        <v>564</v>
      </c>
      <c r="P315" s="54">
        <v>35</v>
      </c>
    </row>
    <row r="316" spans="2:16">
      <c r="B316" s="54" t="s">
        <v>77</v>
      </c>
      <c r="C316" s="54" t="s">
        <v>1084</v>
      </c>
      <c r="D316" s="54" t="s">
        <v>202</v>
      </c>
      <c r="E316" s="60" t="s">
        <v>203</v>
      </c>
      <c r="F316" s="85" t="s">
        <v>342</v>
      </c>
      <c r="G316" s="85" t="s">
        <v>343</v>
      </c>
      <c r="H316" s="86" t="s">
        <v>344</v>
      </c>
      <c r="I316" s="87" t="str">
        <f t="shared" si="12"/>
        <v>Golay0447_S0171</v>
      </c>
      <c r="J316" s="87" t="str">
        <f t="shared" si="13"/>
        <v>gtcCGCCGGTAATCTtgGTGYCAGCMGCCGCGGTA</v>
      </c>
      <c r="K316" s="54" t="s">
        <v>600</v>
      </c>
      <c r="L316" s="60" t="s">
        <v>1154</v>
      </c>
      <c r="M316" s="54" t="s">
        <v>345</v>
      </c>
      <c r="N316" s="85">
        <v>5</v>
      </c>
      <c r="O316" s="54" t="s">
        <v>564</v>
      </c>
      <c r="P316" s="54">
        <v>35</v>
      </c>
    </row>
    <row r="317" spans="2:16">
      <c r="B317" s="54" t="s">
        <v>76</v>
      </c>
      <c r="C317" s="54" t="s">
        <v>1085</v>
      </c>
      <c r="D317" s="54" t="s">
        <v>204</v>
      </c>
      <c r="E317" s="60" t="s">
        <v>205</v>
      </c>
      <c r="F317" s="85" t="s">
        <v>342</v>
      </c>
      <c r="G317" s="85" t="s">
        <v>343</v>
      </c>
      <c r="H317" s="86" t="s">
        <v>344</v>
      </c>
      <c r="I317" s="87" t="str">
        <f t="shared" si="12"/>
        <v>Golay0448_S0005</v>
      </c>
      <c r="J317" s="87" t="str">
        <f t="shared" si="13"/>
        <v>gtcCCGATGCCTTGAtgGTGYCAGCMGCCGCGGTA</v>
      </c>
      <c r="K317" s="54" t="s">
        <v>600</v>
      </c>
      <c r="L317" s="60" t="s">
        <v>1154</v>
      </c>
      <c r="M317" s="54" t="s">
        <v>345</v>
      </c>
      <c r="N317" s="85">
        <v>5</v>
      </c>
      <c r="O317" s="54" t="s">
        <v>564</v>
      </c>
      <c r="P317" s="54">
        <v>35</v>
      </c>
    </row>
    <row r="318" spans="2:16">
      <c r="B318" s="54" t="s">
        <v>75</v>
      </c>
      <c r="C318" s="54" t="s">
        <v>1086</v>
      </c>
      <c r="D318" s="54" t="s">
        <v>206</v>
      </c>
      <c r="E318" s="60" t="s">
        <v>207</v>
      </c>
      <c r="F318" s="85" t="s">
        <v>342</v>
      </c>
      <c r="G318" s="85" t="s">
        <v>343</v>
      </c>
      <c r="H318" s="86" t="s">
        <v>344</v>
      </c>
      <c r="I318" s="87" t="str">
        <f t="shared" si="12"/>
        <v>Golay0449_S0086</v>
      </c>
      <c r="J318" s="87" t="str">
        <f t="shared" si="13"/>
        <v>gtcAGCAGGCACGAAtgGTGYCAGCMGCCGCGGTA</v>
      </c>
      <c r="K318" s="54" t="s">
        <v>600</v>
      </c>
      <c r="L318" s="60" t="s">
        <v>1154</v>
      </c>
      <c r="M318" s="54" t="s">
        <v>345</v>
      </c>
      <c r="N318" s="85">
        <v>5</v>
      </c>
      <c r="O318" s="54" t="s">
        <v>564</v>
      </c>
      <c r="P318" s="54">
        <v>35</v>
      </c>
    </row>
    <row r="319" spans="2:16">
      <c r="B319" s="54" t="s">
        <v>74</v>
      </c>
      <c r="C319" s="54" t="s">
        <v>1087</v>
      </c>
      <c r="D319" s="54" t="s">
        <v>208</v>
      </c>
      <c r="E319" s="60" t="s">
        <v>209</v>
      </c>
      <c r="F319" s="85" t="s">
        <v>342</v>
      </c>
      <c r="G319" s="85" t="s">
        <v>343</v>
      </c>
      <c r="H319" s="86" t="s">
        <v>344</v>
      </c>
      <c r="I319" s="87" t="str">
        <f t="shared" si="12"/>
        <v>Golay0450_S0112</v>
      </c>
      <c r="J319" s="87" t="str">
        <f t="shared" si="13"/>
        <v>gtcTACGCAGCACTAtgGTGYCAGCMGCCGCGGTA</v>
      </c>
      <c r="K319" s="54" t="s">
        <v>600</v>
      </c>
      <c r="L319" s="60" t="s">
        <v>1154</v>
      </c>
      <c r="M319" s="54" t="s">
        <v>345</v>
      </c>
      <c r="N319" s="85">
        <v>5</v>
      </c>
      <c r="O319" s="54" t="s">
        <v>564</v>
      </c>
      <c r="P319" s="54">
        <v>35</v>
      </c>
    </row>
    <row r="320" spans="2:16">
      <c r="B320" s="54" t="s">
        <v>73</v>
      </c>
      <c r="C320" s="54" t="s">
        <v>1088</v>
      </c>
      <c r="D320" s="54" t="s">
        <v>210</v>
      </c>
      <c r="E320" s="60" t="s">
        <v>211</v>
      </c>
      <c r="F320" s="85" t="s">
        <v>342</v>
      </c>
      <c r="G320" s="85" t="s">
        <v>343</v>
      </c>
      <c r="H320" s="86" t="s">
        <v>344</v>
      </c>
      <c r="I320" s="87" t="str">
        <f t="shared" si="12"/>
        <v>Golay0451_S0067</v>
      </c>
      <c r="J320" s="87" t="str">
        <f t="shared" si="13"/>
        <v>gtcCGCTTAGTGCTGtgGTGYCAGCMGCCGCGGTA</v>
      </c>
      <c r="K320" s="54" t="s">
        <v>600</v>
      </c>
      <c r="L320" s="60" t="s">
        <v>1154</v>
      </c>
      <c r="M320" s="54" t="s">
        <v>345</v>
      </c>
      <c r="N320" s="85">
        <v>5</v>
      </c>
      <c r="O320" s="54" t="s">
        <v>564</v>
      </c>
      <c r="P320" s="54">
        <v>35</v>
      </c>
    </row>
    <row r="321" spans="2:16">
      <c r="B321" s="54" t="s">
        <v>72</v>
      </c>
      <c r="C321" s="54" t="s">
        <v>1089</v>
      </c>
      <c r="D321" s="54" t="s">
        <v>212</v>
      </c>
      <c r="E321" s="60" t="s">
        <v>213</v>
      </c>
      <c r="F321" s="85" t="s">
        <v>342</v>
      </c>
      <c r="G321" s="85" t="s">
        <v>343</v>
      </c>
      <c r="H321" s="86" t="s">
        <v>344</v>
      </c>
      <c r="I321" s="87" t="str">
        <f t="shared" si="12"/>
        <v>Golay0452_S0204</v>
      </c>
      <c r="J321" s="87" t="str">
        <f t="shared" si="13"/>
        <v>gtcCAAAGTTTGCGAtgGTGYCAGCMGCCGCGGTA</v>
      </c>
      <c r="K321" s="54" t="s">
        <v>600</v>
      </c>
      <c r="L321" s="60" t="s">
        <v>1154</v>
      </c>
      <c r="M321" s="54" t="s">
        <v>345</v>
      </c>
      <c r="N321" s="85">
        <v>5</v>
      </c>
      <c r="O321" s="54" t="s">
        <v>564</v>
      </c>
      <c r="P321" s="54">
        <v>35</v>
      </c>
    </row>
    <row r="322" spans="2:16">
      <c r="B322" s="54" t="s">
        <v>71</v>
      </c>
      <c r="C322" s="84" t="s">
        <v>1090</v>
      </c>
      <c r="D322" s="54" t="s">
        <v>214</v>
      </c>
      <c r="E322" s="60" t="s">
        <v>215</v>
      </c>
      <c r="F322" s="85" t="s">
        <v>342</v>
      </c>
      <c r="G322" s="85" t="s">
        <v>343</v>
      </c>
      <c r="H322" s="86" t="s">
        <v>344</v>
      </c>
      <c r="I322" s="87" t="str">
        <f t="shared" si="12"/>
        <v>Golay0453_SNEG01</v>
      </c>
      <c r="J322" s="87" t="str">
        <f t="shared" si="13"/>
        <v>gtcTCGAGCCGATCTtgGTGYCAGCMGCCGCGGTA</v>
      </c>
      <c r="K322" s="54" t="s">
        <v>600</v>
      </c>
      <c r="L322" s="60" t="s">
        <v>1154</v>
      </c>
      <c r="M322" s="54" t="s">
        <v>345</v>
      </c>
      <c r="N322" s="85">
        <v>5</v>
      </c>
      <c r="O322" s="54" t="s">
        <v>960</v>
      </c>
      <c r="P322" s="54">
        <v>35</v>
      </c>
    </row>
    <row r="323" spans="2:16">
      <c r="B323" s="54" t="s">
        <v>70</v>
      </c>
      <c r="C323" s="54" t="s">
        <v>1091</v>
      </c>
      <c r="D323" s="54" t="s">
        <v>216</v>
      </c>
      <c r="E323" s="60" t="s">
        <v>217</v>
      </c>
      <c r="F323" s="85" t="s">
        <v>342</v>
      </c>
      <c r="G323" s="85" t="s">
        <v>343</v>
      </c>
      <c r="H323" s="86" t="s">
        <v>344</v>
      </c>
      <c r="I323" s="87" t="str">
        <f t="shared" si="12"/>
        <v>Golay0454_S0223</v>
      </c>
      <c r="J323" s="87" t="str">
        <f t="shared" si="13"/>
        <v>gtcCTCATCATGTTCtgGTGYCAGCMGCCGCGGTA</v>
      </c>
      <c r="K323" s="54" t="s">
        <v>600</v>
      </c>
      <c r="L323" s="60" t="s">
        <v>1154</v>
      </c>
      <c r="M323" s="54" t="s">
        <v>345</v>
      </c>
      <c r="N323" s="85">
        <v>5</v>
      </c>
      <c r="O323" s="54" t="s">
        <v>564</v>
      </c>
      <c r="P323" s="54">
        <v>35</v>
      </c>
    </row>
    <row r="324" spans="2:16">
      <c r="B324" s="54" t="s">
        <v>69</v>
      </c>
      <c r="C324" s="54" t="s">
        <v>1092</v>
      </c>
      <c r="D324" s="54" t="s">
        <v>218</v>
      </c>
      <c r="E324" s="60" t="s">
        <v>219</v>
      </c>
      <c r="F324" s="85" t="s">
        <v>342</v>
      </c>
      <c r="G324" s="85" t="s">
        <v>343</v>
      </c>
      <c r="H324" s="86" t="s">
        <v>344</v>
      </c>
      <c r="I324" s="87" t="str">
        <f t="shared" si="12"/>
        <v>Golay0455_S0177</v>
      </c>
      <c r="J324" s="87" t="str">
        <f t="shared" si="13"/>
        <v>gtcCCAGGGACTTCTtgGTGYCAGCMGCCGCGGTA</v>
      </c>
      <c r="K324" s="54" t="s">
        <v>600</v>
      </c>
      <c r="L324" s="60" t="s">
        <v>1154</v>
      </c>
      <c r="M324" s="54" t="s">
        <v>345</v>
      </c>
      <c r="N324" s="85">
        <v>5</v>
      </c>
      <c r="O324" s="54" t="s">
        <v>564</v>
      </c>
      <c r="P324" s="54">
        <v>35</v>
      </c>
    </row>
    <row r="325" spans="2:16">
      <c r="B325" s="54" t="s">
        <v>68</v>
      </c>
      <c r="C325" s="54" t="s">
        <v>1093</v>
      </c>
      <c r="D325" s="54" t="s">
        <v>220</v>
      </c>
      <c r="E325" s="60" t="s">
        <v>221</v>
      </c>
      <c r="F325" s="85" t="s">
        <v>342</v>
      </c>
      <c r="G325" s="85" t="s">
        <v>343</v>
      </c>
      <c r="H325" s="86" t="s">
        <v>344</v>
      </c>
      <c r="I325" s="87" t="str">
        <f t="shared" si="12"/>
        <v>Golay0456_S0140</v>
      </c>
      <c r="J325" s="87" t="str">
        <f t="shared" si="13"/>
        <v>gtcGCAATCCTTGCGtgGTGYCAGCMGCCGCGGTA</v>
      </c>
      <c r="K325" s="54" t="s">
        <v>600</v>
      </c>
      <c r="L325" s="60" t="s">
        <v>1154</v>
      </c>
      <c r="M325" s="54" t="s">
        <v>345</v>
      </c>
      <c r="N325" s="85">
        <v>5</v>
      </c>
      <c r="O325" s="54" t="s">
        <v>564</v>
      </c>
      <c r="P325" s="54">
        <v>35</v>
      </c>
    </row>
    <row r="326" spans="2:16">
      <c r="B326" s="54" t="s">
        <v>67</v>
      </c>
      <c r="C326" s="54" t="s">
        <v>1094</v>
      </c>
      <c r="D326" s="54" t="s">
        <v>222</v>
      </c>
      <c r="E326" s="60" t="s">
        <v>223</v>
      </c>
      <c r="F326" s="85" t="s">
        <v>342</v>
      </c>
      <c r="G326" s="85" t="s">
        <v>343</v>
      </c>
      <c r="H326" s="86" t="s">
        <v>344</v>
      </c>
      <c r="I326" s="87" t="str">
        <f t="shared" si="12"/>
        <v>Golay0457_S0227</v>
      </c>
      <c r="J326" s="87" t="str">
        <f t="shared" si="13"/>
        <v>gtcCCTGCTTCCTTCtgGTGYCAGCMGCCGCGGTA</v>
      </c>
      <c r="K326" s="54" t="s">
        <v>600</v>
      </c>
      <c r="L326" s="60" t="s">
        <v>1154</v>
      </c>
      <c r="M326" s="54" t="s">
        <v>345</v>
      </c>
      <c r="N326" s="85">
        <v>5</v>
      </c>
      <c r="O326" s="54" t="s">
        <v>564</v>
      </c>
      <c r="P326" s="54">
        <v>35</v>
      </c>
    </row>
    <row r="327" spans="2:16">
      <c r="B327" s="54" t="s">
        <v>66</v>
      </c>
      <c r="C327" s="54" t="s">
        <v>1095</v>
      </c>
      <c r="D327" s="54" t="s">
        <v>224</v>
      </c>
      <c r="E327" s="60" t="s">
        <v>225</v>
      </c>
      <c r="F327" s="85" t="s">
        <v>342</v>
      </c>
      <c r="G327" s="85" t="s">
        <v>343</v>
      </c>
      <c r="H327" s="86" t="s">
        <v>344</v>
      </c>
      <c r="I327" s="87" t="str">
        <f t="shared" si="12"/>
        <v>Golay0458_S0290</v>
      </c>
      <c r="J327" s="87" t="str">
        <f t="shared" si="13"/>
        <v>gtcCAAGGCACAAGGtgGTGYCAGCMGCCGCGGTA</v>
      </c>
      <c r="K327" s="54" t="s">
        <v>600</v>
      </c>
      <c r="L327" s="60" t="s">
        <v>1154</v>
      </c>
      <c r="M327" s="54" t="s">
        <v>345</v>
      </c>
      <c r="N327" s="85">
        <v>5</v>
      </c>
      <c r="O327" s="54" t="s">
        <v>564</v>
      </c>
      <c r="P327" s="54">
        <v>35</v>
      </c>
    </row>
    <row r="328" spans="2:16">
      <c r="B328" s="54" t="s">
        <v>65</v>
      </c>
      <c r="C328" s="54" t="s">
        <v>1096</v>
      </c>
      <c r="D328" s="54" t="s">
        <v>226</v>
      </c>
      <c r="E328" s="60" t="s">
        <v>227</v>
      </c>
      <c r="F328" s="85" t="s">
        <v>342</v>
      </c>
      <c r="G328" s="85" t="s">
        <v>343</v>
      </c>
      <c r="H328" s="86" t="s">
        <v>344</v>
      </c>
      <c r="I328" s="87" t="str">
        <f t="shared" si="12"/>
        <v>Golay0459_S0138</v>
      </c>
      <c r="J328" s="87" t="str">
        <f t="shared" si="13"/>
        <v>gtcGGCCTATAAGTCtgGTGYCAGCMGCCGCGGTA</v>
      </c>
      <c r="K328" s="54" t="s">
        <v>600</v>
      </c>
      <c r="L328" s="60" t="s">
        <v>1154</v>
      </c>
      <c r="M328" s="54" t="s">
        <v>345</v>
      </c>
      <c r="N328" s="85">
        <v>5</v>
      </c>
      <c r="O328" s="54" t="s">
        <v>564</v>
      </c>
      <c r="P328" s="54">
        <v>35</v>
      </c>
    </row>
    <row r="329" spans="2:16">
      <c r="B329" s="54" t="s">
        <v>64</v>
      </c>
      <c r="C329" s="54" t="s">
        <v>1097</v>
      </c>
      <c r="D329" s="54" t="s">
        <v>228</v>
      </c>
      <c r="E329" s="60" t="s">
        <v>229</v>
      </c>
      <c r="F329" s="85" t="s">
        <v>342</v>
      </c>
      <c r="G329" s="85" t="s">
        <v>343</v>
      </c>
      <c r="H329" s="86" t="s">
        <v>344</v>
      </c>
      <c r="I329" s="87" t="str">
        <f t="shared" si="12"/>
        <v>Golay0460_S0194</v>
      </c>
      <c r="J329" s="87" t="str">
        <f t="shared" si="13"/>
        <v>gtcTCCATTTCATGCtgGTGYCAGCMGCCGCGGTA</v>
      </c>
      <c r="K329" s="54" t="s">
        <v>600</v>
      </c>
      <c r="L329" s="60" t="s">
        <v>1154</v>
      </c>
      <c r="M329" s="54" t="s">
        <v>345</v>
      </c>
      <c r="N329" s="85">
        <v>5</v>
      </c>
      <c r="O329" s="54" t="s">
        <v>564</v>
      </c>
      <c r="P329" s="54">
        <v>35</v>
      </c>
    </row>
    <row r="330" spans="2:16">
      <c r="B330" s="54" t="s">
        <v>63</v>
      </c>
      <c r="C330" s="54" t="s">
        <v>1098</v>
      </c>
      <c r="D330" s="54" t="s">
        <v>230</v>
      </c>
      <c r="E330" s="60" t="s">
        <v>231</v>
      </c>
      <c r="F330" s="85" t="s">
        <v>342</v>
      </c>
      <c r="G330" s="85" t="s">
        <v>343</v>
      </c>
      <c r="H330" s="86" t="s">
        <v>344</v>
      </c>
      <c r="I330" s="87" t="str">
        <f t="shared" si="12"/>
        <v>Golay0461_S0035</v>
      </c>
      <c r="J330" s="87" t="str">
        <f t="shared" si="13"/>
        <v>gtcTCGGCGATCATCtgGTGYCAGCMGCCGCGGTA</v>
      </c>
      <c r="K330" s="54" t="s">
        <v>600</v>
      </c>
      <c r="L330" s="60" t="s">
        <v>1154</v>
      </c>
      <c r="M330" s="54" t="s">
        <v>345</v>
      </c>
      <c r="N330" s="85">
        <v>5</v>
      </c>
      <c r="O330" s="54" t="s">
        <v>564</v>
      </c>
      <c r="P330" s="54">
        <v>35</v>
      </c>
    </row>
    <row r="331" spans="2:16">
      <c r="B331" s="54" t="s">
        <v>62</v>
      </c>
      <c r="C331" s="54" t="s">
        <v>1099</v>
      </c>
      <c r="D331" s="54" t="s">
        <v>232</v>
      </c>
      <c r="E331" s="60" t="s">
        <v>233</v>
      </c>
      <c r="F331" s="85" t="s">
        <v>342</v>
      </c>
      <c r="G331" s="85" t="s">
        <v>343</v>
      </c>
      <c r="H331" s="86" t="s">
        <v>344</v>
      </c>
      <c r="I331" s="87" t="str">
        <f t="shared" si="12"/>
        <v>Golay0462_S0312</v>
      </c>
      <c r="J331" s="87" t="str">
        <f t="shared" si="13"/>
        <v>gtcGTTTCACGCGAAtgGTGYCAGCMGCCGCGGTA</v>
      </c>
      <c r="K331" s="54" t="s">
        <v>600</v>
      </c>
      <c r="L331" s="60" t="s">
        <v>1154</v>
      </c>
      <c r="M331" s="54" t="s">
        <v>345</v>
      </c>
      <c r="N331" s="85">
        <v>5</v>
      </c>
      <c r="O331" s="54" t="s">
        <v>564</v>
      </c>
      <c r="P331" s="54">
        <v>35</v>
      </c>
    </row>
    <row r="332" spans="2:16">
      <c r="B332" s="54" t="s">
        <v>61</v>
      </c>
      <c r="C332" s="54" t="s">
        <v>1100</v>
      </c>
      <c r="D332" s="54" t="s">
        <v>234</v>
      </c>
      <c r="E332" s="60" t="s">
        <v>235</v>
      </c>
      <c r="F332" s="85" t="s">
        <v>342</v>
      </c>
      <c r="G332" s="85" t="s">
        <v>343</v>
      </c>
      <c r="H332" s="86" t="s">
        <v>344</v>
      </c>
      <c r="I332" s="87" t="str">
        <f t="shared" si="12"/>
        <v>Golay0463_S0054</v>
      </c>
      <c r="J332" s="87" t="str">
        <f t="shared" si="13"/>
        <v>gtcACAAGAACCTTGtgGTGYCAGCMGCCGCGGTA</v>
      </c>
      <c r="K332" s="54" t="s">
        <v>600</v>
      </c>
      <c r="L332" s="60" t="s">
        <v>1154</v>
      </c>
      <c r="M332" s="54" t="s">
        <v>345</v>
      </c>
      <c r="N332" s="85">
        <v>5</v>
      </c>
      <c r="O332" s="54" t="s">
        <v>564</v>
      </c>
      <c r="P332" s="54">
        <v>35</v>
      </c>
    </row>
    <row r="333" spans="2:16">
      <c r="B333" s="54" t="s">
        <v>60</v>
      </c>
      <c r="C333" s="54" t="s">
        <v>1101</v>
      </c>
      <c r="D333" s="54" t="s">
        <v>236</v>
      </c>
      <c r="E333" s="60" t="s">
        <v>237</v>
      </c>
      <c r="F333" s="85" t="s">
        <v>342</v>
      </c>
      <c r="G333" s="85" t="s">
        <v>343</v>
      </c>
      <c r="H333" s="86" t="s">
        <v>344</v>
      </c>
      <c r="I333" s="87" t="str">
        <f t="shared" si="12"/>
        <v>Golay0464_S0215</v>
      </c>
      <c r="J333" s="87" t="str">
        <f t="shared" si="13"/>
        <v>gtcTACTCTCTTAGCtgGTGYCAGCMGCCGCGGTA</v>
      </c>
      <c r="K333" s="54" t="s">
        <v>600</v>
      </c>
      <c r="L333" s="60" t="s">
        <v>1154</v>
      </c>
      <c r="M333" s="54" t="s">
        <v>345</v>
      </c>
      <c r="N333" s="85">
        <v>5</v>
      </c>
      <c r="O333" s="54" t="s">
        <v>564</v>
      </c>
      <c r="P333" s="54">
        <v>35</v>
      </c>
    </row>
    <row r="334" spans="2:16">
      <c r="B334" s="54" t="s">
        <v>59</v>
      </c>
      <c r="C334" s="54" t="s">
        <v>1102</v>
      </c>
      <c r="D334" s="54" t="s">
        <v>238</v>
      </c>
      <c r="E334" s="60" t="s">
        <v>239</v>
      </c>
      <c r="F334" s="85" t="s">
        <v>342</v>
      </c>
      <c r="G334" s="85" t="s">
        <v>343</v>
      </c>
      <c r="H334" s="86" t="s">
        <v>344</v>
      </c>
      <c r="I334" s="87" t="str">
        <f t="shared" si="12"/>
        <v>Golay0465_S0254</v>
      </c>
      <c r="J334" s="87" t="str">
        <f t="shared" si="13"/>
        <v>gtcAACTGTTCGCGCtgGTGYCAGCMGCCGCGGTA</v>
      </c>
      <c r="K334" s="54" t="s">
        <v>600</v>
      </c>
      <c r="L334" s="60" t="s">
        <v>1154</v>
      </c>
      <c r="M334" s="54" t="s">
        <v>345</v>
      </c>
      <c r="N334" s="85">
        <v>5</v>
      </c>
      <c r="O334" s="54" t="s">
        <v>564</v>
      </c>
      <c r="P334" s="54">
        <v>35</v>
      </c>
    </row>
    <row r="335" spans="2:16">
      <c r="B335" s="54" t="s">
        <v>58</v>
      </c>
      <c r="C335" s="54" t="s">
        <v>1103</v>
      </c>
      <c r="D335" s="54" t="s">
        <v>240</v>
      </c>
      <c r="E335" s="60" t="s">
        <v>241</v>
      </c>
      <c r="F335" s="85" t="s">
        <v>342</v>
      </c>
      <c r="G335" s="85" t="s">
        <v>343</v>
      </c>
      <c r="H335" s="86" t="s">
        <v>344</v>
      </c>
      <c r="I335" s="87" t="str">
        <f t="shared" si="12"/>
        <v>Golay0466_S0125</v>
      </c>
      <c r="J335" s="87" t="str">
        <f t="shared" si="13"/>
        <v>gtcCGAAGCATCTACtgGTGYCAGCMGCCGCGGTA</v>
      </c>
      <c r="K335" s="54" t="s">
        <v>600</v>
      </c>
      <c r="L335" s="60" t="s">
        <v>1154</v>
      </c>
      <c r="M335" s="54" t="s">
        <v>345</v>
      </c>
      <c r="N335" s="85">
        <v>5</v>
      </c>
      <c r="O335" s="54" t="s">
        <v>564</v>
      </c>
      <c r="P335" s="54">
        <v>35</v>
      </c>
    </row>
    <row r="336" spans="2:16">
      <c r="B336" s="54" t="s">
        <v>57</v>
      </c>
      <c r="C336" s="54" t="s">
        <v>1104</v>
      </c>
      <c r="D336" s="54" t="s">
        <v>242</v>
      </c>
      <c r="E336" s="60" t="s">
        <v>243</v>
      </c>
      <c r="F336" s="85" t="s">
        <v>342</v>
      </c>
      <c r="G336" s="85" t="s">
        <v>343</v>
      </c>
      <c r="H336" s="86" t="s">
        <v>344</v>
      </c>
      <c r="I336" s="87" t="str">
        <f t="shared" si="12"/>
        <v>Golay0467_S0187</v>
      </c>
      <c r="J336" s="87" t="str">
        <f t="shared" si="13"/>
        <v>gtcGTTTGGCCACACtgGTGYCAGCMGCCGCGGTA</v>
      </c>
      <c r="K336" s="54" t="s">
        <v>600</v>
      </c>
      <c r="L336" s="60" t="s">
        <v>1154</v>
      </c>
      <c r="M336" s="54" t="s">
        <v>345</v>
      </c>
      <c r="N336" s="85">
        <v>5</v>
      </c>
      <c r="O336" s="54" t="s">
        <v>564</v>
      </c>
      <c r="P336" s="54">
        <v>35</v>
      </c>
    </row>
    <row r="337" spans="2:16">
      <c r="B337" s="54" t="s">
        <v>56</v>
      </c>
      <c r="C337" s="54" t="s">
        <v>1105</v>
      </c>
      <c r="D337" s="54" t="s">
        <v>244</v>
      </c>
      <c r="E337" s="60" t="s">
        <v>245</v>
      </c>
      <c r="F337" s="85" t="s">
        <v>342</v>
      </c>
      <c r="G337" s="85" t="s">
        <v>343</v>
      </c>
      <c r="H337" s="86" t="s">
        <v>344</v>
      </c>
      <c r="I337" s="87" t="str">
        <f t="shared" si="12"/>
        <v>Golay0468_S0029</v>
      </c>
      <c r="J337" s="87" t="str">
        <f t="shared" si="13"/>
        <v>gtcTCAGGTTGCCCAtgGTGYCAGCMGCCGCGGTA</v>
      </c>
      <c r="K337" s="54" t="s">
        <v>600</v>
      </c>
      <c r="L337" s="60" t="s">
        <v>1154</v>
      </c>
      <c r="M337" s="54" t="s">
        <v>345</v>
      </c>
      <c r="N337" s="85">
        <v>5</v>
      </c>
      <c r="O337" s="54" t="s">
        <v>564</v>
      </c>
      <c r="P337" s="54">
        <v>35</v>
      </c>
    </row>
    <row r="338" spans="2:16">
      <c r="B338" s="54" t="s">
        <v>55</v>
      </c>
      <c r="C338" s="54" t="s">
        <v>1106</v>
      </c>
      <c r="D338" s="54" t="s">
        <v>246</v>
      </c>
      <c r="E338" s="60" t="s">
        <v>247</v>
      </c>
      <c r="F338" s="85" t="s">
        <v>342</v>
      </c>
      <c r="G338" s="85" t="s">
        <v>343</v>
      </c>
      <c r="H338" s="86" t="s">
        <v>344</v>
      </c>
      <c r="I338" s="87" t="str">
        <f t="shared" si="12"/>
        <v>Golay0469_S0310</v>
      </c>
      <c r="J338" s="87" t="str">
        <f t="shared" si="13"/>
        <v>gtcTCATTCCACTCAtgGTGYCAGCMGCCGCGGTA</v>
      </c>
      <c r="K338" s="54" t="s">
        <v>600</v>
      </c>
      <c r="L338" s="60" t="s">
        <v>1154</v>
      </c>
      <c r="M338" s="54" t="s">
        <v>345</v>
      </c>
      <c r="N338" s="85">
        <v>5</v>
      </c>
      <c r="O338" s="54" t="s">
        <v>564</v>
      </c>
      <c r="P338" s="54">
        <v>35</v>
      </c>
    </row>
    <row r="339" spans="2:16">
      <c r="B339" s="54" t="s">
        <v>54</v>
      </c>
      <c r="C339" s="54" t="s">
        <v>1107</v>
      </c>
      <c r="D339" s="54" t="s">
        <v>248</v>
      </c>
      <c r="E339" s="60" t="s">
        <v>249</v>
      </c>
      <c r="F339" s="85" t="s">
        <v>342</v>
      </c>
      <c r="G339" s="85" t="s">
        <v>343</v>
      </c>
      <c r="H339" s="86" t="s">
        <v>344</v>
      </c>
      <c r="I339" s="87" t="str">
        <f t="shared" si="12"/>
        <v>Golay0470_S0172</v>
      </c>
      <c r="J339" s="87" t="str">
        <f t="shared" si="13"/>
        <v>gtcGTCACATCACGAtgGTGYCAGCMGCCGCGGTA</v>
      </c>
      <c r="K339" s="54" t="s">
        <v>600</v>
      </c>
      <c r="L339" s="60" t="s">
        <v>1154</v>
      </c>
      <c r="M339" s="54" t="s">
        <v>345</v>
      </c>
      <c r="N339" s="85">
        <v>5</v>
      </c>
      <c r="O339" s="54" t="s">
        <v>564</v>
      </c>
      <c r="P339" s="54">
        <v>35</v>
      </c>
    </row>
    <row r="340" spans="2:16">
      <c r="B340" s="54" t="s">
        <v>53</v>
      </c>
      <c r="C340" s="54" t="s">
        <v>1108</v>
      </c>
      <c r="D340" s="54" t="s">
        <v>250</v>
      </c>
      <c r="E340" s="60" t="s">
        <v>251</v>
      </c>
      <c r="F340" s="85" t="s">
        <v>342</v>
      </c>
      <c r="G340" s="85" t="s">
        <v>343</v>
      </c>
      <c r="H340" s="86" t="s">
        <v>344</v>
      </c>
      <c r="I340" s="87" t="str">
        <f t="shared" si="12"/>
        <v>Golay0471_S0155</v>
      </c>
      <c r="J340" s="87" t="str">
        <f t="shared" si="13"/>
        <v>gtcCGACATTTCTCTtgGTGYCAGCMGCCGCGGTA</v>
      </c>
      <c r="K340" s="54" t="s">
        <v>600</v>
      </c>
      <c r="L340" s="60" t="s">
        <v>1154</v>
      </c>
      <c r="M340" s="54" t="s">
        <v>345</v>
      </c>
      <c r="N340" s="85">
        <v>5</v>
      </c>
      <c r="O340" s="54" t="s">
        <v>564</v>
      </c>
      <c r="P340" s="54">
        <v>35</v>
      </c>
    </row>
    <row r="341" spans="2:16">
      <c r="B341" s="54" t="s">
        <v>52</v>
      </c>
      <c r="C341" s="54" t="s">
        <v>1109</v>
      </c>
      <c r="D341" s="54" t="s">
        <v>252</v>
      </c>
      <c r="E341" s="60" t="s">
        <v>253</v>
      </c>
      <c r="F341" s="85" t="s">
        <v>342</v>
      </c>
      <c r="G341" s="85" t="s">
        <v>343</v>
      </c>
      <c r="H341" s="86" t="s">
        <v>344</v>
      </c>
      <c r="I341" s="87" t="str">
        <f t="shared" si="12"/>
        <v>Golay0472_S0289</v>
      </c>
      <c r="J341" s="87" t="str">
        <f t="shared" si="13"/>
        <v>gtcGGACGTTAACTAtgGTGYCAGCMGCCGCGGTA</v>
      </c>
      <c r="K341" s="54" t="s">
        <v>600</v>
      </c>
      <c r="L341" s="60" t="s">
        <v>1154</v>
      </c>
      <c r="M341" s="54" t="s">
        <v>345</v>
      </c>
      <c r="N341" s="85">
        <v>5</v>
      </c>
      <c r="O341" s="54" t="s">
        <v>564</v>
      </c>
      <c r="P341" s="54">
        <v>35</v>
      </c>
    </row>
    <row r="342" spans="2:16">
      <c r="B342" s="54" t="s">
        <v>51</v>
      </c>
      <c r="C342" s="54" t="s">
        <v>1110</v>
      </c>
      <c r="D342" s="54" t="s">
        <v>254</v>
      </c>
      <c r="E342" s="60" t="s">
        <v>255</v>
      </c>
      <c r="F342" s="85" t="s">
        <v>342</v>
      </c>
      <c r="G342" s="85" t="s">
        <v>343</v>
      </c>
      <c r="H342" s="86" t="s">
        <v>344</v>
      </c>
      <c r="I342" s="87" t="str">
        <f t="shared" si="12"/>
        <v>Golay0473_S0345</v>
      </c>
      <c r="J342" s="87" t="str">
        <f t="shared" si="13"/>
        <v>gtcTAGCAGTTGCGTtgGTGYCAGCMGCCGCGGTA</v>
      </c>
      <c r="K342" s="54" t="s">
        <v>600</v>
      </c>
      <c r="L342" s="60" t="s">
        <v>1154</v>
      </c>
      <c r="M342" s="54" t="s">
        <v>345</v>
      </c>
      <c r="N342" s="85">
        <v>5</v>
      </c>
      <c r="O342" s="54" t="s">
        <v>564</v>
      </c>
      <c r="P342" s="54">
        <v>35</v>
      </c>
    </row>
    <row r="343" spans="2:16">
      <c r="B343" s="54" t="s">
        <v>50</v>
      </c>
      <c r="C343" s="54" t="s">
        <v>1111</v>
      </c>
      <c r="D343" s="54" t="s">
        <v>256</v>
      </c>
      <c r="E343" s="60" t="s">
        <v>257</v>
      </c>
      <c r="F343" s="85" t="s">
        <v>342</v>
      </c>
      <c r="G343" s="85" t="s">
        <v>343</v>
      </c>
      <c r="H343" s="86" t="s">
        <v>344</v>
      </c>
      <c r="I343" s="87" t="str">
        <f t="shared" si="12"/>
        <v>Golay0474_S0098</v>
      </c>
      <c r="J343" s="87" t="str">
        <f t="shared" si="13"/>
        <v>gtcCACGCTATTGGAtgGTGYCAGCMGCCGCGGTA</v>
      </c>
      <c r="K343" s="54" t="s">
        <v>600</v>
      </c>
      <c r="L343" s="60" t="s">
        <v>1154</v>
      </c>
      <c r="M343" s="54" t="s">
        <v>345</v>
      </c>
      <c r="N343" s="85">
        <v>5</v>
      </c>
      <c r="O343" s="54" t="s">
        <v>564</v>
      </c>
      <c r="P343" s="54">
        <v>35</v>
      </c>
    </row>
    <row r="344" spans="2:16">
      <c r="B344" s="54" t="s">
        <v>49</v>
      </c>
      <c r="C344" s="54" t="s">
        <v>1112</v>
      </c>
      <c r="D344" s="54" t="s">
        <v>258</v>
      </c>
      <c r="E344" s="60" t="s">
        <v>259</v>
      </c>
      <c r="F344" s="85" t="s">
        <v>342</v>
      </c>
      <c r="G344" s="85" t="s">
        <v>343</v>
      </c>
      <c r="H344" s="86" t="s">
        <v>344</v>
      </c>
      <c r="I344" s="87" t="str">
        <f t="shared" si="12"/>
        <v>Golay0475_S0228</v>
      </c>
      <c r="J344" s="87" t="str">
        <f t="shared" si="13"/>
        <v>gtcAACTTCACTTCCtgGTGYCAGCMGCCGCGGTA</v>
      </c>
      <c r="K344" s="54" t="s">
        <v>600</v>
      </c>
      <c r="L344" s="60" t="s">
        <v>1154</v>
      </c>
      <c r="M344" s="54" t="s">
        <v>345</v>
      </c>
      <c r="N344" s="85">
        <v>5</v>
      </c>
      <c r="O344" s="54" t="s">
        <v>564</v>
      </c>
      <c r="P344" s="54">
        <v>35</v>
      </c>
    </row>
    <row r="345" spans="2:16">
      <c r="B345" s="54" t="s">
        <v>48</v>
      </c>
      <c r="C345" s="54" t="s">
        <v>1113</v>
      </c>
      <c r="D345" s="54" t="s">
        <v>260</v>
      </c>
      <c r="E345" s="60" t="s">
        <v>261</v>
      </c>
      <c r="F345" s="85" t="s">
        <v>342</v>
      </c>
      <c r="G345" s="85" t="s">
        <v>343</v>
      </c>
      <c r="H345" s="86" t="s">
        <v>344</v>
      </c>
      <c r="I345" s="87" t="str">
        <f t="shared" si="12"/>
        <v>Golay0476_S0095</v>
      </c>
      <c r="J345" s="87" t="str">
        <f t="shared" si="13"/>
        <v>gtcCCAGTGGATATAtgGTGYCAGCMGCCGCGGTA</v>
      </c>
      <c r="K345" s="54" t="s">
        <v>600</v>
      </c>
      <c r="L345" s="60" t="s">
        <v>1154</v>
      </c>
      <c r="M345" s="54" t="s">
        <v>345</v>
      </c>
      <c r="N345" s="85">
        <v>5</v>
      </c>
      <c r="O345" s="54" t="s">
        <v>564</v>
      </c>
      <c r="P345" s="54">
        <v>35</v>
      </c>
    </row>
    <row r="346" spans="2:16">
      <c r="B346" s="54" t="s">
        <v>47</v>
      </c>
      <c r="C346" s="54" t="s">
        <v>1114</v>
      </c>
      <c r="D346" s="54" t="s">
        <v>262</v>
      </c>
      <c r="E346" s="60" t="s">
        <v>263</v>
      </c>
      <c r="F346" s="85" t="s">
        <v>342</v>
      </c>
      <c r="G346" s="85" t="s">
        <v>343</v>
      </c>
      <c r="H346" s="86" t="s">
        <v>344</v>
      </c>
      <c r="I346" s="87" t="str">
        <f t="shared" si="12"/>
        <v>Golay0477_S0065</v>
      </c>
      <c r="J346" s="87" t="str">
        <f t="shared" si="13"/>
        <v>gtcTGTGTGTAACGCtgGTGYCAGCMGCCGCGGTA</v>
      </c>
      <c r="K346" s="54" t="s">
        <v>600</v>
      </c>
      <c r="L346" s="60" t="s">
        <v>1154</v>
      </c>
      <c r="M346" s="54" t="s">
        <v>345</v>
      </c>
      <c r="N346" s="85">
        <v>5</v>
      </c>
      <c r="O346" s="54" t="s">
        <v>564</v>
      </c>
      <c r="P346" s="54">
        <v>35</v>
      </c>
    </row>
    <row r="347" spans="2:16">
      <c r="B347" s="54" t="s">
        <v>46</v>
      </c>
      <c r="C347" s="54" t="s">
        <v>1115</v>
      </c>
      <c r="D347" s="54" t="s">
        <v>264</v>
      </c>
      <c r="E347" s="60" t="s">
        <v>265</v>
      </c>
      <c r="F347" s="85" t="s">
        <v>342</v>
      </c>
      <c r="G347" s="85" t="s">
        <v>343</v>
      </c>
      <c r="H347" s="86" t="s">
        <v>344</v>
      </c>
      <c r="I347" s="87" t="str">
        <f t="shared" si="12"/>
        <v>Golay0478_S0356</v>
      </c>
      <c r="J347" s="87" t="str">
        <f t="shared" si="13"/>
        <v>gtcCCAATCGTGCAAtgGTGYCAGCMGCCGCGGTA</v>
      </c>
      <c r="K347" s="54" t="s">
        <v>600</v>
      </c>
      <c r="L347" s="60" t="s">
        <v>1154</v>
      </c>
      <c r="M347" s="54" t="s">
        <v>345</v>
      </c>
      <c r="N347" s="85">
        <v>5</v>
      </c>
      <c r="O347" s="54" t="s">
        <v>564</v>
      </c>
      <c r="P347" s="54">
        <v>35</v>
      </c>
    </row>
    <row r="348" spans="2:16">
      <c r="B348" s="54" t="s">
        <v>45</v>
      </c>
      <c r="C348" s="54" t="s">
        <v>1116</v>
      </c>
      <c r="D348" s="54" t="s">
        <v>266</v>
      </c>
      <c r="E348" s="60" t="s">
        <v>267</v>
      </c>
      <c r="F348" s="85" t="s">
        <v>342</v>
      </c>
      <c r="G348" s="85" t="s">
        <v>343</v>
      </c>
      <c r="H348" s="86" t="s">
        <v>344</v>
      </c>
      <c r="I348" s="87" t="str">
        <f t="shared" si="12"/>
        <v>Golay0479_S0010</v>
      </c>
      <c r="J348" s="87" t="str">
        <f t="shared" si="13"/>
        <v>gtcAGGCTAGCAGAGtgGTGYCAGCMGCCGCGGTA</v>
      </c>
      <c r="K348" s="54" t="s">
        <v>600</v>
      </c>
      <c r="L348" s="60" t="s">
        <v>1154</v>
      </c>
      <c r="M348" s="54" t="s">
        <v>345</v>
      </c>
      <c r="N348" s="85">
        <v>5</v>
      </c>
      <c r="O348" s="54" t="s">
        <v>564</v>
      </c>
      <c r="P348" s="54">
        <v>35</v>
      </c>
    </row>
    <row r="349" spans="2:16">
      <c r="B349" s="54" t="s">
        <v>44</v>
      </c>
      <c r="C349" s="54" t="s">
        <v>1117</v>
      </c>
      <c r="D349" s="54" t="s">
        <v>268</v>
      </c>
      <c r="E349" s="60" t="s">
        <v>269</v>
      </c>
      <c r="F349" s="85" t="s">
        <v>342</v>
      </c>
      <c r="G349" s="85" t="s">
        <v>343</v>
      </c>
      <c r="H349" s="86" t="s">
        <v>344</v>
      </c>
      <c r="I349" s="87" t="str">
        <f t="shared" si="12"/>
        <v>Golay0480_S0183</v>
      </c>
      <c r="J349" s="87" t="str">
        <f t="shared" si="13"/>
        <v>gtcGTCACTCCGAACtgGTGYCAGCMGCCGCGGTA</v>
      </c>
      <c r="K349" s="54" t="s">
        <v>600</v>
      </c>
      <c r="L349" s="60" t="s">
        <v>1154</v>
      </c>
      <c r="M349" s="54" t="s">
        <v>345</v>
      </c>
      <c r="N349" s="85">
        <v>5</v>
      </c>
      <c r="O349" s="54" t="s">
        <v>564</v>
      </c>
      <c r="P349" s="54">
        <v>35</v>
      </c>
    </row>
    <row r="350" spans="2:16">
      <c r="B350" s="54" t="s">
        <v>43</v>
      </c>
      <c r="C350" s="54" t="s">
        <v>1118</v>
      </c>
      <c r="D350" s="54" t="s">
        <v>270</v>
      </c>
      <c r="E350" s="60" t="s">
        <v>271</v>
      </c>
      <c r="F350" s="85" t="s">
        <v>342</v>
      </c>
      <c r="G350" s="85" t="s">
        <v>343</v>
      </c>
      <c r="H350" s="86" t="s">
        <v>344</v>
      </c>
      <c r="I350" s="87" t="str">
        <f t="shared" si="12"/>
        <v>Golay0481_S0179</v>
      </c>
      <c r="J350" s="87" t="str">
        <f t="shared" si="13"/>
        <v>gtcCACCGAAATCTGtgGTGYCAGCMGCCGCGGTA</v>
      </c>
      <c r="K350" s="54" t="s">
        <v>600</v>
      </c>
      <c r="L350" s="60" t="s">
        <v>1154</v>
      </c>
      <c r="M350" s="54" t="s">
        <v>345</v>
      </c>
      <c r="N350" s="85">
        <v>5</v>
      </c>
      <c r="O350" s="54" t="s">
        <v>564</v>
      </c>
      <c r="P350" s="54">
        <v>35</v>
      </c>
    </row>
    <row r="351" spans="2:16">
      <c r="B351" s="54" t="s">
        <v>42</v>
      </c>
      <c r="C351" s="54" t="s">
        <v>1119</v>
      </c>
      <c r="D351" s="54" t="s">
        <v>272</v>
      </c>
      <c r="E351" s="60" t="s">
        <v>273</v>
      </c>
      <c r="F351" s="85" t="s">
        <v>342</v>
      </c>
      <c r="G351" s="85" t="s">
        <v>343</v>
      </c>
      <c r="H351" s="86" t="s">
        <v>344</v>
      </c>
      <c r="I351" s="87" t="str">
        <f t="shared" si="12"/>
        <v>Golay0482_S0199</v>
      </c>
      <c r="J351" s="87" t="str">
        <f t="shared" si="13"/>
        <v>gtcTGACGTAGAACTtgGTGYCAGCMGCCGCGGTA</v>
      </c>
      <c r="K351" s="54" t="s">
        <v>600</v>
      </c>
      <c r="L351" s="60" t="s">
        <v>1154</v>
      </c>
      <c r="M351" s="54" t="s">
        <v>345</v>
      </c>
      <c r="N351" s="85">
        <v>5</v>
      </c>
      <c r="O351" s="54" t="s">
        <v>564</v>
      </c>
      <c r="P351" s="54">
        <v>35</v>
      </c>
    </row>
    <row r="352" spans="2:16">
      <c r="B352" s="54" t="s">
        <v>41</v>
      </c>
      <c r="C352" s="54" t="s">
        <v>1120</v>
      </c>
      <c r="D352" s="54" t="s">
        <v>274</v>
      </c>
      <c r="E352" s="60" t="s">
        <v>275</v>
      </c>
      <c r="F352" s="85" t="s">
        <v>342</v>
      </c>
      <c r="G352" s="85" t="s">
        <v>343</v>
      </c>
      <c r="H352" s="86" t="s">
        <v>344</v>
      </c>
      <c r="I352" s="87" t="str">
        <f t="shared" si="12"/>
        <v>Golay0483_S0214</v>
      </c>
      <c r="J352" s="87" t="str">
        <f t="shared" si="13"/>
        <v>gtcCTATGCCGGCTAtgGTGYCAGCMGCCGCGGTA</v>
      </c>
      <c r="K352" s="54" t="s">
        <v>600</v>
      </c>
      <c r="L352" s="60" t="s">
        <v>1154</v>
      </c>
      <c r="M352" s="54" t="s">
        <v>345</v>
      </c>
      <c r="N352" s="85">
        <v>5</v>
      </c>
      <c r="O352" s="54" t="s">
        <v>564</v>
      </c>
      <c r="P352" s="54">
        <v>35</v>
      </c>
    </row>
    <row r="353" spans="2:16">
      <c r="B353" s="54" t="s">
        <v>40</v>
      </c>
      <c r="C353" s="54" t="s">
        <v>1121</v>
      </c>
      <c r="D353" s="54" t="s">
        <v>276</v>
      </c>
      <c r="E353" s="60" t="s">
        <v>277</v>
      </c>
      <c r="F353" s="85" t="s">
        <v>342</v>
      </c>
      <c r="G353" s="85" t="s">
        <v>343</v>
      </c>
      <c r="H353" s="86" t="s">
        <v>344</v>
      </c>
      <c r="I353" s="87" t="str">
        <f t="shared" si="12"/>
        <v>Golay0484_S0277</v>
      </c>
      <c r="J353" s="87" t="str">
        <f t="shared" si="13"/>
        <v>gtcGTGGTATGGGAGtgGTGYCAGCMGCCGCGGTA</v>
      </c>
      <c r="K353" s="54" t="s">
        <v>600</v>
      </c>
      <c r="L353" s="60" t="s">
        <v>1154</v>
      </c>
      <c r="M353" s="54" t="s">
        <v>345</v>
      </c>
      <c r="N353" s="85">
        <v>5</v>
      </c>
      <c r="O353" s="54" t="s">
        <v>564</v>
      </c>
      <c r="P353" s="54">
        <v>35</v>
      </c>
    </row>
    <row r="354" spans="2:16">
      <c r="B354" s="54" t="s">
        <v>39</v>
      </c>
      <c r="C354" s="54" t="s">
        <v>1122</v>
      </c>
      <c r="D354" s="54" t="s">
        <v>278</v>
      </c>
      <c r="E354" s="60" t="s">
        <v>279</v>
      </c>
      <c r="F354" s="85" t="s">
        <v>342</v>
      </c>
      <c r="G354" s="85" t="s">
        <v>343</v>
      </c>
      <c r="H354" s="86" t="s">
        <v>344</v>
      </c>
      <c r="I354" s="87" t="str">
        <f t="shared" si="12"/>
        <v>Golay0485_S0109</v>
      </c>
      <c r="J354" s="87" t="str">
        <f t="shared" si="13"/>
        <v>gtcTGTACCAACCGAtgGTGYCAGCMGCCGCGGTA</v>
      </c>
      <c r="K354" s="54" t="s">
        <v>600</v>
      </c>
      <c r="L354" s="60" t="s">
        <v>1154</v>
      </c>
      <c r="M354" s="54" t="s">
        <v>345</v>
      </c>
      <c r="N354" s="85">
        <v>5</v>
      </c>
      <c r="O354" s="54" t="s">
        <v>564</v>
      </c>
      <c r="P354" s="54">
        <v>35</v>
      </c>
    </row>
    <row r="355" spans="2:16">
      <c r="B355" s="54" t="s">
        <v>38</v>
      </c>
      <c r="C355" s="54" t="s">
        <v>1123</v>
      </c>
      <c r="D355" s="54" t="s">
        <v>280</v>
      </c>
      <c r="E355" s="60" t="s">
        <v>281</v>
      </c>
      <c r="F355" s="85" t="s">
        <v>342</v>
      </c>
      <c r="G355" s="85" t="s">
        <v>343</v>
      </c>
      <c r="H355" s="86" t="s">
        <v>344</v>
      </c>
      <c r="I355" s="87" t="str">
        <f t="shared" ref="I355:I385" si="14">(D355&amp;"_"&amp;C355)</f>
        <v>Golay0486_S0180</v>
      </c>
      <c r="J355" s="87" t="str">
        <f t="shared" ref="J355:J385" si="15">CONCATENATE(F355,E355,G355,H355)</f>
        <v>gtcAGGGTACAGGGTtgGTGYCAGCMGCCGCGGTA</v>
      </c>
      <c r="K355" s="54" t="s">
        <v>600</v>
      </c>
      <c r="L355" s="60" t="s">
        <v>1154</v>
      </c>
      <c r="M355" s="54" t="s">
        <v>345</v>
      </c>
      <c r="N355" s="85">
        <v>5</v>
      </c>
      <c r="O355" s="54" t="s">
        <v>564</v>
      </c>
      <c r="P355" s="54">
        <v>35</v>
      </c>
    </row>
    <row r="356" spans="2:16">
      <c r="B356" s="54" t="s">
        <v>37</v>
      </c>
      <c r="C356" s="54" t="s">
        <v>1124</v>
      </c>
      <c r="D356" s="54" t="s">
        <v>282</v>
      </c>
      <c r="E356" s="60" t="s">
        <v>283</v>
      </c>
      <c r="F356" s="85" t="s">
        <v>342</v>
      </c>
      <c r="G356" s="85" t="s">
        <v>343</v>
      </c>
      <c r="H356" s="86" t="s">
        <v>344</v>
      </c>
      <c r="I356" s="87" t="str">
        <f t="shared" si="14"/>
        <v>Golay0487_S0189</v>
      </c>
      <c r="J356" s="87" t="str">
        <f t="shared" si="15"/>
        <v>gtcAGAGTGCTAATCtgGTGYCAGCMGCCGCGGTA</v>
      </c>
      <c r="K356" s="54" t="s">
        <v>600</v>
      </c>
      <c r="L356" s="60" t="s">
        <v>1154</v>
      </c>
      <c r="M356" s="54" t="s">
        <v>345</v>
      </c>
      <c r="N356" s="85">
        <v>5</v>
      </c>
      <c r="O356" s="54" t="s">
        <v>564</v>
      </c>
      <c r="P356" s="54">
        <v>35</v>
      </c>
    </row>
    <row r="357" spans="2:16">
      <c r="B357" s="54" t="s">
        <v>36</v>
      </c>
      <c r="C357" s="54" t="s">
        <v>1125</v>
      </c>
      <c r="D357" s="54" t="s">
        <v>284</v>
      </c>
      <c r="E357" s="60" t="s">
        <v>285</v>
      </c>
      <c r="F357" s="85" t="s">
        <v>342</v>
      </c>
      <c r="G357" s="85" t="s">
        <v>343</v>
      </c>
      <c r="H357" s="86" t="s">
        <v>344</v>
      </c>
      <c r="I357" s="87" t="str">
        <f t="shared" si="14"/>
        <v>Golay0488_S0216</v>
      </c>
      <c r="J357" s="87" t="str">
        <f t="shared" si="15"/>
        <v>gtcTTGGCGGGTTATtgGTGYCAGCMGCCGCGGTA</v>
      </c>
      <c r="K357" s="54" t="s">
        <v>600</v>
      </c>
      <c r="L357" s="60" t="s">
        <v>1154</v>
      </c>
      <c r="M357" s="54" t="s">
        <v>345</v>
      </c>
      <c r="N357" s="85">
        <v>5</v>
      </c>
      <c r="O357" s="54" t="s">
        <v>564</v>
      </c>
      <c r="P357" s="54">
        <v>35</v>
      </c>
    </row>
    <row r="358" spans="2:16">
      <c r="B358" s="54" t="s">
        <v>35</v>
      </c>
      <c r="C358" s="54" t="s">
        <v>1126</v>
      </c>
      <c r="D358" s="54" t="s">
        <v>286</v>
      </c>
      <c r="E358" s="60" t="s">
        <v>287</v>
      </c>
      <c r="F358" s="85" t="s">
        <v>342</v>
      </c>
      <c r="G358" s="85" t="s">
        <v>343</v>
      </c>
      <c r="H358" s="86" t="s">
        <v>344</v>
      </c>
      <c r="I358" s="87" t="str">
        <f t="shared" si="14"/>
        <v>Golay0489_S0281</v>
      </c>
      <c r="J358" s="87" t="str">
        <f t="shared" si="15"/>
        <v>gtcCACGATGGTCATtgGTGYCAGCMGCCGCGGTA</v>
      </c>
      <c r="K358" s="54" t="s">
        <v>600</v>
      </c>
      <c r="L358" s="60" t="s">
        <v>1154</v>
      </c>
      <c r="M358" s="54" t="s">
        <v>345</v>
      </c>
      <c r="N358" s="85">
        <v>5</v>
      </c>
      <c r="O358" s="54" t="s">
        <v>564</v>
      </c>
      <c r="P358" s="54">
        <v>35</v>
      </c>
    </row>
    <row r="359" spans="2:16">
      <c r="B359" s="54" t="s">
        <v>34</v>
      </c>
      <c r="C359" s="54" t="s">
        <v>1127</v>
      </c>
      <c r="D359" s="54" t="s">
        <v>288</v>
      </c>
      <c r="E359" s="60" t="s">
        <v>289</v>
      </c>
      <c r="F359" s="85" t="s">
        <v>342</v>
      </c>
      <c r="G359" s="85" t="s">
        <v>343</v>
      </c>
      <c r="H359" s="86" t="s">
        <v>344</v>
      </c>
      <c r="I359" s="87" t="str">
        <f t="shared" si="14"/>
        <v>Golay0490_S0261</v>
      </c>
      <c r="J359" s="87" t="str">
        <f t="shared" si="15"/>
        <v>gtcGTCACCAATCCGtgGTGYCAGCMGCCGCGGTA</v>
      </c>
      <c r="K359" s="54" t="s">
        <v>600</v>
      </c>
      <c r="L359" s="60" t="s">
        <v>1154</v>
      </c>
      <c r="M359" s="54" t="s">
        <v>345</v>
      </c>
      <c r="N359" s="85">
        <v>5</v>
      </c>
      <c r="O359" s="54" t="s">
        <v>564</v>
      </c>
      <c r="P359" s="54">
        <v>35</v>
      </c>
    </row>
    <row r="360" spans="2:16">
      <c r="B360" s="54" t="s">
        <v>33</v>
      </c>
      <c r="C360" s="54" t="s">
        <v>1128</v>
      </c>
      <c r="D360" s="54" t="s">
        <v>290</v>
      </c>
      <c r="E360" s="60" t="s">
        <v>291</v>
      </c>
      <c r="F360" s="85" t="s">
        <v>342</v>
      </c>
      <c r="G360" s="85" t="s">
        <v>343</v>
      </c>
      <c r="H360" s="86" t="s">
        <v>344</v>
      </c>
      <c r="I360" s="87" t="str">
        <f t="shared" si="14"/>
        <v>Golay0491_S0130</v>
      </c>
      <c r="J360" s="87" t="str">
        <f t="shared" si="15"/>
        <v>gtcCACTAACAAACGtgGTGYCAGCMGCCGCGGTA</v>
      </c>
      <c r="K360" s="54" t="s">
        <v>600</v>
      </c>
      <c r="L360" s="60" t="s">
        <v>1154</v>
      </c>
      <c r="M360" s="54" t="s">
        <v>345</v>
      </c>
      <c r="N360" s="85">
        <v>5</v>
      </c>
      <c r="O360" s="54" t="s">
        <v>564</v>
      </c>
      <c r="P360" s="54">
        <v>35</v>
      </c>
    </row>
    <row r="361" spans="2:16">
      <c r="B361" s="54" t="s">
        <v>32</v>
      </c>
      <c r="C361" s="54" t="s">
        <v>1129</v>
      </c>
      <c r="D361" s="54" t="s">
        <v>292</v>
      </c>
      <c r="E361" s="60" t="s">
        <v>293</v>
      </c>
      <c r="F361" s="85" t="s">
        <v>342</v>
      </c>
      <c r="G361" s="85" t="s">
        <v>343</v>
      </c>
      <c r="H361" s="86" t="s">
        <v>344</v>
      </c>
      <c r="I361" s="87" t="str">
        <f t="shared" si="14"/>
        <v>Golay0492_S0317</v>
      </c>
      <c r="J361" s="87" t="str">
        <f t="shared" si="15"/>
        <v>gtcTTCCAGGCAGATtgGTGYCAGCMGCCGCGGTA</v>
      </c>
      <c r="K361" s="54" t="s">
        <v>600</v>
      </c>
      <c r="L361" s="60" t="s">
        <v>1154</v>
      </c>
      <c r="M361" s="54" t="s">
        <v>345</v>
      </c>
      <c r="N361" s="85">
        <v>5</v>
      </c>
      <c r="O361" s="54" t="s">
        <v>564</v>
      </c>
      <c r="P361" s="54">
        <v>35</v>
      </c>
    </row>
    <row r="362" spans="2:16">
      <c r="B362" s="54" t="s">
        <v>31</v>
      </c>
      <c r="C362" s="84" t="s">
        <v>1130</v>
      </c>
      <c r="D362" s="54" t="s">
        <v>294</v>
      </c>
      <c r="E362" s="60" t="s">
        <v>295</v>
      </c>
      <c r="F362" s="85" t="s">
        <v>342</v>
      </c>
      <c r="G362" s="85" t="s">
        <v>343</v>
      </c>
      <c r="H362" s="86" t="s">
        <v>344</v>
      </c>
      <c r="I362" s="87" t="str">
        <f t="shared" si="14"/>
        <v>Golay0493_PC04</v>
      </c>
      <c r="J362" s="87" t="str">
        <f t="shared" si="15"/>
        <v>gtcTATGGTACCCAGtgGTGYCAGCMGCCGCGGTA</v>
      </c>
      <c r="K362" s="54" t="s">
        <v>600</v>
      </c>
      <c r="L362" s="60" t="s">
        <v>1154</v>
      </c>
      <c r="M362" s="54" t="s">
        <v>345</v>
      </c>
      <c r="N362" s="85">
        <v>5</v>
      </c>
      <c r="O362" s="54" t="s">
        <v>565</v>
      </c>
      <c r="P362" s="54">
        <v>35</v>
      </c>
    </row>
    <row r="363" spans="2:16">
      <c r="B363" s="54" t="s">
        <v>30</v>
      </c>
      <c r="C363" s="54" t="s">
        <v>1131</v>
      </c>
      <c r="D363" s="54" t="s">
        <v>296</v>
      </c>
      <c r="E363" s="60" t="s">
        <v>297</v>
      </c>
      <c r="F363" s="85" t="s">
        <v>342</v>
      </c>
      <c r="G363" s="85" t="s">
        <v>343</v>
      </c>
      <c r="H363" s="86" t="s">
        <v>344</v>
      </c>
      <c r="I363" s="87" t="str">
        <f t="shared" si="14"/>
        <v>Golay0494_S0358</v>
      </c>
      <c r="J363" s="87" t="str">
        <f t="shared" si="15"/>
        <v>gtcCACGACTTGACAtgGTGYCAGCMGCCGCGGTA</v>
      </c>
      <c r="K363" s="54" t="s">
        <v>600</v>
      </c>
      <c r="L363" s="60" t="s">
        <v>1154</v>
      </c>
      <c r="M363" s="54" t="s">
        <v>345</v>
      </c>
      <c r="N363" s="85">
        <v>5</v>
      </c>
      <c r="O363" s="54" t="s">
        <v>564</v>
      </c>
      <c r="P363" s="54">
        <v>35</v>
      </c>
    </row>
    <row r="364" spans="2:16">
      <c r="B364" s="54" t="s">
        <v>29</v>
      </c>
      <c r="C364" s="54" t="s">
        <v>1132</v>
      </c>
      <c r="D364" s="54" t="s">
        <v>298</v>
      </c>
      <c r="E364" s="60" t="s">
        <v>299</v>
      </c>
      <c r="F364" s="85" t="s">
        <v>342</v>
      </c>
      <c r="G364" s="85" t="s">
        <v>343</v>
      </c>
      <c r="H364" s="86" t="s">
        <v>344</v>
      </c>
      <c r="I364" s="87" t="str">
        <f t="shared" si="14"/>
        <v>Golay0495_S0219</v>
      </c>
      <c r="J364" s="87" t="str">
        <f t="shared" si="15"/>
        <v>gtcCTTGGAGGCTTAtgGTGYCAGCMGCCGCGGTA</v>
      </c>
      <c r="K364" s="54" t="s">
        <v>600</v>
      </c>
      <c r="L364" s="60" t="s">
        <v>1154</v>
      </c>
      <c r="M364" s="54" t="s">
        <v>345</v>
      </c>
      <c r="N364" s="85">
        <v>5</v>
      </c>
      <c r="O364" s="54" t="s">
        <v>564</v>
      </c>
      <c r="P364" s="54">
        <v>35</v>
      </c>
    </row>
    <row r="365" spans="2:16">
      <c r="B365" s="54" t="s">
        <v>28</v>
      </c>
      <c r="C365" s="54" t="s">
        <v>1133</v>
      </c>
      <c r="D365" s="54" t="s">
        <v>300</v>
      </c>
      <c r="E365" s="60" t="s">
        <v>301</v>
      </c>
      <c r="F365" s="85" t="s">
        <v>342</v>
      </c>
      <c r="G365" s="85" t="s">
        <v>343</v>
      </c>
      <c r="H365" s="86" t="s">
        <v>344</v>
      </c>
      <c r="I365" s="87" t="str">
        <f t="shared" si="14"/>
        <v>Golay0496_S0039</v>
      </c>
      <c r="J365" s="87" t="str">
        <f t="shared" si="15"/>
        <v>gtcACGTGGTTCCACtgGTGYCAGCMGCCGCGGTA</v>
      </c>
      <c r="K365" s="54" t="s">
        <v>600</v>
      </c>
      <c r="L365" s="60" t="s">
        <v>1154</v>
      </c>
      <c r="M365" s="54" t="s">
        <v>345</v>
      </c>
      <c r="N365" s="85">
        <v>5</v>
      </c>
      <c r="O365" s="54" t="s">
        <v>564</v>
      </c>
      <c r="P365" s="54">
        <v>35</v>
      </c>
    </row>
    <row r="366" spans="2:16">
      <c r="B366" s="54" t="s">
        <v>27</v>
      </c>
      <c r="C366" s="54" t="s">
        <v>1134</v>
      </c>
      <c r="D366" s="54" t="s">
        <v>302</v>
      </c>
      <c r="E366" s="60" t="s">
        <v>303</v>
      </c>
      <c r="F366" s="85" t="s">
        <v>342</v>
      </c>
      <c r="G366" s="85" t="s">
        <v>343</v>
      </c>
      <c r="H366" s="86" t="s">
        <v>344</v>
      </c>
      <c r="I366" s="87" t="str">
        <f t="shared" si="14"/>
        <v>Golay0497_S0136</v>
      </c>
      <c r="J366" s="87" t="str">
        <f t="shared" si="15"/>
        <v>gtcGACGCTTTGCTGtgGTGYCAGCMGCCGCGGTA</v>
      </c>
      <c r="K366" s="54" t="s">
        <v>600</v>
      </c>
      <c r="L366" s="60" t="s">
        <v>1154</v>
      </c>
      <c r="M366" s="54" t="s">
        <v>345</v>
      </c>
      <c r="N366" s="85">
        <v>5</v>
      </c>
      <c r="O366" s="54" t="s">
        <v>564</v>
      </c>
      <c r="P366" s="54">
        <v>35</v>
      </c>
    </row>
    <row r="367" spans="2:16">
      <c r="B367" s="54" t="s">
        <v>26</v>
      </c>
      <c r="C367" s="54" t="s">
        <v>1135</v>
      </c>
      <c r="D367" s="54" t="s">
        <v>304</v>
      </c>
      <c r="E367" s="60" t="s">
        <v>305</v>
      </c>
      <c r="F367" s="85" t="s">
        <v>342</v>
      </c>
      <c r="G367" s="85" t="s">
        <v>343</v>
      </c>
      <c r="H367" s="86" t="s">
        <v>344</v>
      </c>
      <c r="I367" s="87" t="str">
        <f t="shared" si="14"/>
        <v>Golay0498_S0230</v>
      </c>
      <c r="J367" s="87" t="str">
        <f t="shared" si="15"/>
        <v>gtcACAGGGTTTGTAtgGTGYCAGCMGCCGCGGTA</v>
      </c>
      <c r="K367" s="54" t="s">
        <v>600</v>
      </c>
      <c r="L367" s="60" t="s">
        <v>1154</v>
      </c>
      <c r="M367" s="54" t="s">
        <v>345</v>
      </c>
      <c r="N367" s="85">
        <v>5</v>
      </c>
      <c r="O367" s="54" t="s">
        <v>564</v>
      </c>
      <c r="P367" s="54">
        <v>35</v>
      </c>
    </row>
    <row r="368" spans="2:16">
      <c r="B368" s="54" t="s">
        <v>24</v>
      </c>
      <c r="C368" s="54" t="s">
        <v>1136</v>
      </c>
      <c r="D368" s="54" t="s">
        <v>306</v>
      </c>
      <c r="E368" s="60" t="s">
        <v>307</v>
      </c>
      <c r="F368" s="85" t="s">
        <v>342</v>
      </c>
      <c r="G368" s="85" t="s">
        <v>343</v>
      </c>
      <c r="H368" s="86" t="s">
        <v>344</v>
      </c>
      <c r="I368" s="87" t="str">
        <f t="shared" si="14"/>
        <v>Golay0499_S0355</v>
      </c>
      <c r="J368" s="87" t="str">
        <f t="shared" si="15"/>
        <v>gtcGCCTATGAGATCtgGTGYCAGCMGCCGCGGTA</v>
      </c>
      <c r="K368" s="54" t="s">
        <v>600</v>
      </c>
      <c r="L368" s="60" t="s">
        <v>1154</v>
      </c>
      <c r="M368" s="54" t="s">
        <v>345</v>
      </c>
      <c r="N368" s="85">
        <v>5</v>
      </c>
      <c r="O368" s="54" t="s">
        <v>564</v>
      </c>
      <c r="P368" s="54">
        <v>35</v>
      </c>
    </row>
    <row r="369" spans="2:16">
      <c r="B369" s="54" t="s">
        <v>23</v>
      </c>
      <c r="C369" s="54" t="s">
        <v>1137</v>
      </c>
      <c r="D369" s="54" t="s">
        <v>308</v>
      </c>
      <c r="E369" s="60" t="s">
        <v>309</v>
      </c>
      <c r="F369" s="85" t="s">
        <v>342</v>
      </c>
      <c r="G369" s="85" t="s">
        <v>343</v>
      </c>
      <c r="H369" s="86" t="s">
        <v>344</v>
      </c>
      <c r="I369" s="87" t="str">
        <f t="shared" si="14"/>
        <v>Golay0500_S0081</v>
      </c>
      <c r="J369" s="87" t="str">
        <f t="shared" si="15"/>
        <v>gtcCAAACCTATGGCtgGTGYCAGCMGCCGCGGTA</v>
      </c>
      <c r="K369" s="54" t="s">
        <v>600</v>
      </c>
      <c r="L369" s="60" t="s">
        <v>1154</v>
      </c>
      <c r="M369" s="54" t="s">
        <v>345</v>
      </c>
      <c r="N369" s="85">
        <v>5</v>
      </c>
      <c r="O369" s="54" t="s">
        <v>564</v>
      </c>
      <c r="P369" s="54">
        <v>35</v>
      </c>
    </row>
    <row r="370" spans="2:16">
      <c r="B370" s="54" t="s">
        <v>22</v>
      </c>
      <c r="C370" s="54" t="s">
        <v>1138</v>
      </c>
      <c r="D370" s="54" t="s">
        <v>310</v>
      </c>
      <c r="E370" s="60" t="s">
        <v>311</v>
      </c>
      <c r="F370" s="85" t="s">
        <v>342</v>
      </c>
      <c r="G370" s="85" t="s">
        <v>343</v>
      </c>
      <c r="H370" s="86" t="s">
        <v>344</v>
      </c>
      <c r="I370" s="87" t="str">
        <f t="shared" si="14"/>
        <v>Golay0501_S0018</v>
      </c>
      <c r="J370" s="87" t="str">
        <f t="shared" si="15"/>
        <v>gtcATCGCTTAAGGCtgGTGYCAGCMGCCGCGGTA</v>
      </c>
      <c r="K370" s="54" t="s">
        <v>600</v>
      </c>
      <c r="L370" s="60" t="s">
        <v>1154</v>
      </c>
      <c r="M370" s="54" t="s">
        <v>345</v>
      </c>
      <c r="N370" s="85">
        <v>5</v>
      </c>
      <c r="O370" s="54" t="s">
        <v>564</v>
      </c>
      <c r="P370" s="54">
        <v>35</v>
      </c>
    </row>
    <row r="371" spans="2:16">
      <c r="B371" s="54" t="s">
        <v>21</v>
      </c>
      <c r="C371" s="54" t="s">
        <v>1139</v>
      </c>
      <c r="D371" s="54" t="s">
        <v>312</v>
      </c>
      <c r="E371" s="60" t="s">
        <v>313</v>
      </c>
      <c r="F371" s="85" t="s">
        <v>342</v>
      </c>
      <c r="G371" s="85" t="s">
        <v>343</v>
      </c>
      <c r="H371" s="86" t="s">
        <v>344</v>
      </c>
      <c r="I371" s="87" t="str">
        <f t="shared" si="14"/>
        <v>Golay0502_S0291</v>
      </c>
      <c r="J371" s="87" t="str">
        <f t="shared" si="15"/>
        <v>gtcACCATCCAACGAtgGTGYCAGCMGCCGCGGTA</v>
      </c>
      <c r="K371" s="54" t="s">
        <v>600</v>
      </c>
      <c r="L371" s="60" t="s">
        <v>1154</v>
      </c>
      <c r="M371" s="54" t="s">
        <v>345</v>
      </c>
      <c r="N371" s="85">
        <v>5</v>
      </c>
      <c r="O371" s="54" t="s">
        <v>564</v>
      </c>
      <c r="P371" s="54">
        <v>35</v>
      </c>
    </row>
    <row r="372" spans="2:16">
      <c r="B372" s="54" t="s">
        <v>20</v>
      </c>
      <c r="C372" s="54" t="s">
        <v>1140</v>
      </c>
      <c r="D372" s="54" t="s">
        <v>314</v>
      </c>
      <c r="E372" s="60" t="s">
        <v>315</v>
      </c>
      <c r="F372" s="85" t="s">
        <v>342</v>
      </c>
      <c r="G372" s="85" t="s">
        <v>343</v>
      </c>
      <c r="H372" s="86" t="s">
        <v>344</v>
      </c>
      <c r="I372" s="87" t="str">
        <f t="shared" si="14"/>
        <v>Golay0503_S0066</v>
      </c>
      <c r="J372" s="87" t="str">
        <f t="shared" si="15"/>
        <v>gtcGCAATAGGAGGAtgGTGYCAGCMGCCGCGGTA</v>
      </c>
      <c r="K372" s="54" t="s">
        <v>600</v>
      </c>
      <c r="L372" s="60" t="s">
        <v>1154</v>
      </c>
      <c r="M372" s="54" t="s">
        <v>345</v>
      </c>
      <c r="N372" s="85">
        <v>5</v>
      </c>
      <c r="O372" s="54" t="s">
        <v>564</v>
      </c>
      <c r="P372" s="54">
        <v>35</v>
      </c>
    </row>
    <row r="373" spans="2:16">
      <c r="B373" s="54" t="s">
        <v>19</v>
      </c>
      <c r="C373" s="54" t="s">
        <v>1141</v>
      </c>
      <c r="D373" s="54" t="s">
        <v>316</v>
      </c>
      <c r="E373" s="60" t="s">
        <v>317</v>
      </c>
      <c r="F373" s="85" t="s">
        <v>342</v>
      </c>
      <c r="G373" s="85" t="s">
        <v>343</v>
      </c>
      <c r="H373" s="86" t="s">
        <v>344</v>
      </c>
      <c r="I373" s="87" t="str">
        <f t="shared" si="14"/>
        <v>Golay0504_S0088</v>
      </c>
      <c r="J373" s="87" t="str">
        <f t="shared" si="15"/>
        <v>gtcCCGAACGTCACTtgGTGYCAGCMGCCGCGGTA</v>
      </c>
      <c r="K373" s="54" t="s">
        <v>600</v>
      </c>
      <c r="L373" s="60" t="s">
        <v>1154</v>
      </c>
      <c r="M373" s="54" t="s">
        <v>345</v>
      </c>
      <c r="N373" s="85">
        <v>5</v>
      </c>
      <c r="O373" s="54" t="s">
        <v>564</v>
      </c>
      <c r="P373" s="54">
        <v>35</v>
      </c>
    </row>
    <row r="374" spans="2:16">
      <c r="B374" s="54" t="s">
        <v>18</v>
      </c>
      <c r="C374" s="54" t="s">
        <v>1142</v>
      </c>
      <c r="D374" s="54" t="s">
        <v>318</v>
      </c>
      <c r="E374" s="60" t="s">
        <v>319</v>
      </c>
      <c r="F374" s="85" t="s">
        <v>342</v>
      </c>
      <c r="G374" s="85" t="s">
        <v>343</v>
      </c>
      <c r="H374" s="86" t="s">
        <v>344</v>
      </c>
      <c r="I374" s="87" t="str">
        <f t="shared" si="14"/>
        <v>Golay0505_S0031</v>
      </c>
      <c r="J374" s="87" t="str">
        <f t="shared" si="15"/>
        <v>gtcACACCAACACCAtgGTGYCAGCMGCCGCGGTA</v>
      </c>
      <c r="K374" s="54" t="s">
        <v>600</v>
      </c>
      <c r="L374" s="60" t="s">
        <v>1154</v>
      </c>
      <c r="M374" s="54" t="s">
        <v>345</v>
      </c>
      <c r="N374" s="85">
        <v>5</v>
      </c>
      <c r="O374" s="54" t="s">
        <v>564</v>
      </c>
      <c r="P374" s="54">
        <v>35</v>
      </c>
    </row>
    <row r="375" spans="2:16">
      <c r="B375" s="54" t="s">
        <v>17</v>
      </c>
      <c r="C375" s="54" t="s">
        <v>1143</v>
      </c>
      <c r="D375" s="54" t="s">
        <v>320</v>
      </c>
      <c r="E375" s="60" t="s">
        <v>321</v>
      </c>
      <c r="F375" s="85" t="s">
        <v>342</v>
      </c>
      <c r="G375" s="85" t="s">
        <v>343</v>
      </c>
      <c r="H375" s="86" t="s">
        <v>344</v>
      </c>
      <c r="I375" s="87" t="str">
        <f t="shared" si="14"/>
        <v>Golay0506_S0314</v>
      </c>
      <c r="J375" s="87" t="str">
        <f t="shared" si="15"/>
        <v>gtcCCATCACATAGGtgGTGYCAGCMGCCGCGGTA</v>
      </c>
      <c r="K375" s="54" t="s">
        <v>600</v>
      </c>
      <c r="L375" s="60" t="s">
        <v>1154</v>
      </c>
      <c r="M375" s="54" t="s">
        <v>345</v>
      </c>
      <c r="N375" s="85">
        <v>5</v>
      </c>
      <c r="O375" s="54" t="s">
        <v>564</v>
      </c>
      <c r="P375" s="54">
        <v>35</v>
      </c>
    </row>
    <row r="376" spans="2:16">
      <c r="B376" s="54" t="s">
        <v>16</v>
      </c>
      <c r="C376" s="54" t="s">
        <v>1144</v>
      </c>
      <c r="D376" s="54" t="s">
        <v>322</v>
      </c>
      <c r="E376" s="60" t="s">
        <v>323</v>
      </c>
      <c r="F376" s="85" t="s">
        <v>342</v>
      </c>
      <c r="G376" s="85" t="s">
        <v>343</v>
      </c>
      <c r="H376" s="86" t="s">
        <v>344</v>
      </c>
      <c r="I376" s="87" t="str">
        <f t="shared" si="14"/>
        <v>Golay0507_S0022</v>
      </c>
      <c r="J376" s="87" t="str">
        <f t="shared" si="15"/>
        <v>gtcCGACACGGAGAAtgGTGYCAGCMGCCGCGGTA</v>
      </c>
      <c r="K376" s="54" t="s">
        <v>600</v>
      </c>
      <c r="L376" s="60" t="s">
        <v>1154</v>
      </c>
      <c r="M376" s="54" t="s">
        <v>345</v>
      </c>
      <c r="N376" s="85">
        <v>5</v>
      </c>
      <c r="O376" s="54" t="s">
        <v>564</v>
      </c>
      <c r="P376" s="54">
        <v>35</v>
      </c>
    </row>
    <row r="377" spans="2:16">
      <c r="B377" s="54" t="s">
        <v>15</v>
      </c>
      <c r="C377" s="54" t="s">
        <v>1145</v>
      </c>
      <c r="D377" s="54" t="s">
        <v>324</v>
      </c>
      <c r="E377" s="60" t="s">
        <v>325</v>
      </c>
      <c r="F377" s="85" t="s">
        <v>342</v>
      </c>
      <c r="G377" s="85" t="s">
        <v>343</v>
      </c>
      <c r="H377" s="86" t="s">
        <v>344</v>
      </c>
      <c r="I377" s="87" t="str">
        <f t="shared" si="14"/>
        <v>Golay0508_S0285</v>
      </c>
      <c r="J377" s="87" t="str">
        <f t="shared" si="15"/>
        <v>gtcGAACCTATGACAtgGTGYCAGCMGCCGCGGTA</v>
      </c>
      <c r="K377" s="54" t="s">
        <v>600</v>
      </c>
      <c r="L377" s="60" t="s">
        <v>1154</v>
      </c>
      <c r="M377" s="54" t="s">
        <v>345</v>
      </c>
      <c r="N377" s="85">
        <v>5</v>
      </c>
      <c r="O377" s="54" t="s">
        <v>564</v>
      </c>
      <c r="P377" s="54">
        <v>35</v>
      </c>
    </row>
    <row r="378" spans="2:16">
      <c r="B378" s="54" t="s">
        <v>14</v>
      </c>
      <c r="C378" s="54" t="s">
        <v>1146</v>
      </c>
      <c r="D378" s="54" t="s">
        <v>326</v>
      </c>
      <c r="E378" s="60" t="s">
        <v>327</v>
      </c>
      <c r="F378" s="85" t="s">
        <v>342</v>
      </c>
      <c r="G378" s="85" t="s">
        <v>343</v>
      </c>
      <c r="H378" s="86" t="s">
        <v>344</v>
      </c>
      <c r="I378" s="87" t="str">
        <f t="shared" si="14"/>
        <v>Golay0509_S0260</v>
      </c>
      <c r="J378" s="87" t="str">
        <f t="shared" si="15"/>
        <v>gtcATGCCGGTAATAtgGTGYCAGCMGCCGCGGTA</v>
      </c>
      <c r="K378" s="54" t="s">
        <v>600</v>
      </c>
      <c r="L378" s="60" t="s">
        <v>1154</v>
      </c>
      <c r="M378" s="54" t="s">
        <v>345</v>
      </c>
      <c r="N378" s="85">
        <v>5</v>
      </c>
      <c r="O378" s="54" t="s">
        <v>564</v>
      </c>
      <c r="P378" s="54">
        <v>35</v>
      </c>
    </row>
    <row r="379" spans="2:16">
      <c r="B379" s="54" t="s">
        <v>13</v>
      </c>
      <c r="C379" s="54" t="s">
        <v>1147</v>
      </c>
      <c r="D379" s="54" t="s">
        <v>328</v>
      </c>
      <c r="E379" s="60" t="s">
        <v>329</v>
      </c>
      <c r="F379" s="85" t="s">
        <v>342</v>
      </c>
      <c r="G379" s="85" t="s">
        <v>343</v>
      </c>
      <c r="H379" s="86" t="s">
        <v>344</v>
      </c>
      <c r="I379" s="87" t="str">
        <f t="shared" si="14"/>
        <v>Golay0510_S0321</v>
      </c>
      <c r="J379" s="87" t="str">
        <f t="shared" si="15"/>
        <v>gtcGAACAGCTCTACtgGTGYCAGCMGCCGCGGTA</v>
      </c>
      <c r="K379" s="54" t="s">
        <v>600</v>
      </c>
      <c r="L379" s="60" t="s">
        <v>1154</v>
      </c>
      <c r="M379" s="54" t="s">
        <v>345</v>
      </c>
      <c r="N379" s="85">
        <v>5</v>
      </c>
      <c r="O379" s="54" t="s">
        <v>564</v>
      </c>
      <c r="P379" s="54">
        <v>35</v>
      </c>
    </row>
    <row r="380" spans="2:16">
      <c r="B380" s="54" t="s">
        <v>12</v>
      </c>
      <c r="C380" s="54" t="s">
        <v>1148</v>
      </c>
      <c r="D380" s="54" t="s">
        <v>330</v>
      </c>
      <c r="E380" s="60" t="s">
        <v>331</v>
      </c>
      <c r="F380" s="85" t="s">
        <v>342</v>
      </c>
      <c r="G380" s="85" t="s">
        <v>343</v>
      </c>
      <c r="H380" s="86" t="s">
        <v>344</v>
      </c>
      <c r="I380" s="87" t="str">
        <f t="shared" si="14"/>
        <v>Golay0511_S0025</v>
      </c>
      <c r="J380" s="87" t="str">
        <f t="shared" si="15"/>
        <v>gtcGTGAGTCATACCtgGTGYCAGCMGCCGCGGTA</v>
      </c>
      <c r="K380" s="54" t="s">
        <v>600</v>
      </c>
      <c r="L380" s="60" t="s">
        <v>1154</v>
      </c>
      <c r="M380" s="54" t="s">
        <v>345</v>
      </c>
      <c r="N380" s="85">
        <v>5</v>
      </c>
      <c r="O380" s="54" t="s">
        <v>564</v>
      </c>
      <c r="P380" s="54">
        <v>35</v>
      </c>
    </row>
    <row r="381" spans="2:16">
      <c r="B381" s="54" t="s">
        <v>11</v>
      </c>
      <c r="C381" s="54" t="s">
        <v>1149</v>
      </c>
      <c r="D381" s="54" t="s">
        <v>332</v>
      </c>
      <c r="E381" s="60" t="s">
        <v>333</v>
      </c>
      <c r="F381" s="85" t="s">
        <v>342</v>
      </c>
      <c r="G381" s="85" t="s">
        <v>343</v>
      </c>
      <c r="H381" s="86" t="s">
        <v>344</v>
      </c>
      <c r="I381" s="87" t="str">
        <f t="shared" si="14"/>
        <v>Golay0512_S0083</v>
      </c>
      <c r="J381" s="87" t="str">
        <f t="shared" si="15"/>
        <v>gtcTGGCCGTTACTGtgGTGYCAGCMGCCGCGGTA</v>
      </c>
      <c r="K381" s="54" t="s">
        <v>600</v>
      </c>
      <c r="L381" s="60" t="s">
        <v>1154</v>
      </c>
      <c r="M381" s="54" t="s">
        <v>345</v>
      </c>
      <c r="N381" s="85">
        <v>5</v>
      </c>
      <c r="O381" s="54" t="s">
        <v>564</v>
      </c>
      <c r="P381" s="54">
        <v>35</v>
      </c>
    </row>
    <row r="382" spans="2:16">
      <c r="B382" s="54" t="s">
        <v>10</v>
      </c>
      <c r="C382" s="84" t="s">
        <v>1150</v>
      </c>
      <c r="D382" s="54" t="s">
        <v>334</v>
      </c>
      <c r="E382" s="60" t="s">
        <v>335</v>
      </c>
      <c r="F382" s="85" t="s">
        <v>342</v>
      </c>
      <c r="G382" s="85" t="s">
        <v>343</v>
      </c>
      <c r="H382" s="86" t="s">
        <v>344</v>
      </c>
      <c r="I382" s="87" t="str">
        <f t="shared" si="14"/>
        <v>Golay0513_S0358D</v>
      </c>
      <c r="J382" s="87" t="str">
        <f t="shared" si="15"/>
        <v>gtcTAGAGCTGCCATtgGTGYCAGCMGCCGCGGTA</v>
      </c>
      <c r="K382" s="54" t="s">
        <v>600</v>
      </c>
      <c r="L382" s="60" t="s">
        <v>1154</v>
      </c>
      <c r="M382" s="54" t="s">
        <v>345</v>
      </c>
      <c r="N382" s="85">
        <v>5</v>
      </c>
      <c r="O382" s="54" t="s">
        <v>564</v>
      </c>
      <c r="P382" s="54">
        <v>35</v>
      </c>
    </row>
    <row r="383" spans="2:16">
      <c r="B383" s="54" t="s">
        <v>9</v>
      </c>
      <c r="C383" s="84" t="s">
        <v>1151</v>
      </c>
      <c r="D383" s="54" t="s">
        <v>336</v>
      </c>
      <c r="E383" s="60" t="s">
        <v>337</v>
      </c>
      <c r="F383" s="85" t="s">
        <v>342</v>
      </c>
      <c r="G383" s="85" t="s">
        <v>343</v>
      </c>
      <c r="H383" s="86" t="s">
        <v>344</v>
      </c>
      <c r="I383" s="87" t="str">
        <f t="shared" si="14"/>
        <v>Golay0514_S0155D</v>
      </c>
      <c r="J383" s="87" t="str">
        <f t="shared" si="15"/>
        <v>gtcATCTAGTGGCAAtgGTGYCAGCMGCCGCGGTA</v>
      </c>
      <c r="K383" s="54" t="s">
        <v>600</v>
      </c>
      <c r="L383" s="60" t="s">
        <v>1154</v>
      </c>
      <c r="M383" s="54" t="s">
        <v>345</v>
      </c>
      <c r="N383" s="85">
        <v>5</v>
      </c>
      <c r="O383" s="54" t="s">
        <v>564</v>
      </c>
      <c r="P383" s="54">
        <v>35</v>
      </c>
    </row>
    <row r="384" spans="2:16">
      <c r="B384" s="54" t="s">
        <v>8</v>
      </c>
      <c r="C384" s="84" t="s">
        <v>1152</v>
      </c>
      <c r="D384" s="54" t="s">
        <v>338</v>
      </c>
      <c r="E384" s="60" t="s">
        <v>339</v>
      </c>
      <c r="F384" s="85" t="s">
        <v>342</v>
      </c>
      <c r="G384" s="85" t="s">
        <v>343</v>
      </c>
      <c r="H384" s="86" t="s">
        <v>344</v>
      </c>
      <c r="I384" s="87" t="str">
        <f t="shared" si="14"/>
        <v>Golay0515_S0209D</v>
      </c>
      <c r="J384" s="87" t="str">
        <f t="shared" si="15"/>
        <v>gtcCCTTCAATGGGAtgGTGYCAGCMGCCGCGGTA</v>
      </c>
      <c r="K384" s="54" t="s">
        <v>600</v>
      </c>
      <c r="L384" s="60" t="s">
        <v>1154</v>
      </c>
      <c r="M384" s="54" t="s">
        <v>345</v>
      </c>
      <c r="N384" s="85">
        <v>5</v>
      </c>
      <c r="O384" s="54" t="s">
        <v>564</v>
      </c>
      <c r="P384" s="54">
        <v>35</v>
      </c>
    </row>
    <row r="385" spans="1:18">
      <c r="B385" s="54" t="s">
        <v>7</v>
      </c>
      <c r="C385" s="84" t="s">
        <v>1153</v>
      </c>
      <c r="D385" s="54" t="s">
        <v>340</v>
      </c>
      <c r="E385" s="60" t="s">
        <v>341</v>
      </c>
      <c r="F385" s="85" t="s">
        <v>342</v>
      </c>
      <c r="G385" s="85" t="s">
        <v>343</v>
      </c>
      <c r="H385" s="86" t="s">
        <v>344</v>
      </c>
      <c r="I385" s="87" t="str">
        <f t="shared" si="14"/>
        <v>Golay0516_S0054D</v>
      </c>
      <c r="J385" s="87" t="str">
        <f t="shared" si="15"/>
        <v>gtcTTGACGACATCGtgGTGYCAGCMGCCGCGGTA</v>
      </c>
      <c r="K385" s="54" t="s">
        <v>600</v>
      </c>
      <c r="L385" s="60" t="s">
        <v>1154</v>
      </c>
      <c r="M385" s="54" t="s">
        <v>345</v>
      </c>
      <c r="N385" s="85">
        <v>5</v>
      </c>
      <c r="O385" s="54" t="s">
        <v>564</v>
      </c>
      <c r="P385" s="54">
        <v>35</v>
      </c>
    </row>
    <row r="386" spans="1:18">
      <c r="A386" s="58" t="s">
        <v>580</v>
      </c>
      <c r="B386" s="43" t="s">
        <v>103</v>
      </c>
      <c r="C386" s="59" t="s">
        <v>1155</v>
      </c>
      <c r="D386" s="59" t="s">
        <v>150</v>
      </c>
      <c r="E386" s="88" t="s">
        <v>151</v>
      </c>
      <c r="F386" s="89" t="s">
        <v>342</v>
      </c>
      <c r="G386" s="89" t="s">
        <v>343</v>
      </c>
      <c r="H386" s="76" t="s">
        <v>344</v>
      </c>
      <c r="I386" s="90" t="str">
        <f>(D386&amp;"_"&amp;C386)</f>
        <v>Golay0421_S1031</v>
      </c>
      <c r="J386" s="90" t="str">
        <f>CONCATENATE(F386,E386,G386,H386)</f>
        <v>gtcCTTCGACTTTCCtgGTGYCAGCMGCCGCGGTA</v>
      </c>
      <c r="K386" s="59" t="s">
        <v>355</v>
      </c>
      <c r="L386" s="88" t="s">
        <v>363</v>
      </c>
      <c r="M386" s="59" t="s">
        <v>345</v>
      </c>
      <c r="N386" s="89">
        <v>5</v>
      </c>
      <c r="O386" s="59" t="s">
        <v>564</v>
      </c>
      <c r="P386" s="59">
        <v>35</v>
      </c>
      <c r="Q386" s="59"/>
      <c r="R386" s="59"/>
    </row>
    <row r="387" spans="1:18">
      <c r="A387" s="121" t="s">
        <v>1935</v>
      </c>
      <c r="B387" s="28" t="s">
        <v>102</v>
      </c>
      <c r="C387" s="54" t="s">
        <v>1156</v>
      </c>
      <c r="D387" s="54" t="s">
        <v>152</v>
      </c>
      <c r="E387" s="60" t="s">
        <v>153</v>
      </c>
      <c r="F387" s="85" t="s">
        <v>342</v>
      </c>
      <c r="G387" s="85" t="s">
        <v>343</v>
      </c>
      <c r="H387" s="86" t="s">
        <v>344</v>
      </c>
      <c r="I387" s="87" t="str">
        <f t="shared" ref="I387:I450" si="16">(D387&amp;"_"&amp;C387)</f>
        <v>Golay0422_S0997</v>
      </c>
      <c r="J387" s="87" t="str">
        <f t="shared" ref="J387:J450" si="17">CONCATENATE(F387,E387,G387,H387)</f>
        <v>gtcGTCATAAGAACCtgGTGYCAGCMGCCGCGGTA</v>
      </c>
      <c r="K387" s="54" t="s">
        <v>355</v>
      </c>
      <c r="L387" s="60" t="s">
        <v>363</v>
      </c>
      <c r="M387" s="54" t="s">
        <v>345</v>
      </c>
      <c r="N387" s="85">
        <v>5</v>
      </c>
      <c r="O387" s="54" t="s">
        <v>564</v>
      </c>
      <c r="P387" s="54">
        <v>35</v>
      </c>
    </row>
    <row r="388" spans="1:18">
      <c r="B388" s="28" t="s">
        <v>101</v>
      </c>
      <c r="C388" s="54" t="s">
        <v>1157</v>
      </c>
      <c r="D388" s="54" t="s">
        <v>154</v>
      </c>
      <c r="E388" s="60" t="s">
        <v>155</v>
      </c>
      <c r="F388" s="85" t="s">
        <v>342</v>
      </c>
      <c r="G388" s="85" t="s">
        <v>343</v>
      </c>
      <c r="H388" s="86" t="s">
        <v>344</v>
      </c>
      <c r="I388" s="87" t="str">
        <f t="shared" si="16"/>
        <v>Golay0423_S0693</v>
      </c>
      <c r="J388" s="87" t="str">
        <f t="shared" si="17"/>
        <v>gtcGTCCGCAAGTTAtgGTGYCAGCMGCCGCGGTA</v>
      </c>
      <c r="K388" s="54" t="s">
        <v>355</v>
      </c>
      <c r="L388" s="60" t="s">
        <v>363</v>
      </c>
      <c r="M388" s="54" t="s">
        <v>345</v>
      </c>
      <c r="N388" s="85">
        <v>5</v>
      </c>
      <c r="O388" s="54" t="s">
        <v>564</v>
      </c>
      <c r="P388" s="54">
        <v>35</v>
      </c>
    </row>
    <row r="389" spans="1:18">
      <c r="B389" s="28" t="s">
        <v>100</v>
      </c>
      <c r="C389" s="54" t="s">
        <v>1158</v>
      </c>
      <c r="D389" s="54" t="s">
        <v>156</v>
      </c>
      <c r="E389" s="60" t="s">
        <v>157</v>
      </c>
      <c r="F389" s="85" t="s">
        <v>342</v>
      </c>
      <c r="G389" s="85" t="s">
        <v>343</v>
      </c>
      <c r="H389" s="86" t="s">
        <v>344</v>
      </c>
      <c r="I389" s="87" t="str">
        <f t="shared" si="16"/>
        <v>Golay0424_S0581</v>
      </c>
      <c r="J389" s="87" t="str">
        <f t="shared" si="17"/>
        <v>gtcCGTAGAGCTCTCtgGTGYCAGCMGCCGCGGTA</v>
      </c>
      <c r="K389" s="54" t="s">
        <v>355</v>
      </c>
      <c r="L389" s="60" t="s">
        <v>363</v>
      </c>
      <c r="M389" s="54" t="s">
        <v>345</v>
      </c>
      <c r="N389" s="85">
        <v>5</v>
      </c>
      <c r="O389" s="54" t="s">
        <v>564</v>
      </c>
      <c r="P389" s="54">
        <v>35</v>
      </c>
    </row>
    <row r="390" spans="1:18">
      <c r="A390" s="93"/>
      <c r="B390" s="28" t="s">
        <v>99</v>
      </c>
      <c r="C390" s="54" t="s">
        <v>1159</v>
      </c>
      <c r="D390" s="54" t="s">
        <v>158</v>
      </c>
      <c r="E390" s="60" t="s">
        <v>159</v>
      </c>
      <c r="F390" s="85" t="s">
        <v>342</v>
      </c>
      <c r="G390" s="85" t="s">
        <v>343</v>
      </c>
      <c r="H390" s="86" t="s">
        <v>344</v>
      </c>
      <c r="I390" s="87" t="str">
        <f t="shared" si="16"/>
        <v>Golay0425_S0664</v>
      </c>
      <c r="J390" s="87" t="str">
        <f t="shared" si="17"/>
        <v>gtcCCTCTGAGAGCTtgGTGYCAGCMGCCGCGGTA</v>
      </c>
      <c r="K390" s="54" t="s">
        <v>355</v>
      </c>
      <c r="L390" s="60" t="s">
        <v>363</v>
      </c>
      <c r="M390" s="54" t="s">
        <v>345</v>
      </c>
      <c r="N390" s="85">
        <v>5</v>
      </c>
      <c r="O390" s="54" t="s">
        <v>564</v>
      </c>
      <c r="P390" s="54">
        <v>35</v>
      </c>
    </row>
    <row r="391" spans="1:18">
      <c r="B391" s="28" t="s">
        <v>98</v>
      </c>
      <c r="C391" s="54" t="s">
        <v>1160</v>
      </c>
      <c r="D391" s="54" t="s">
        <v>160</v>
      </c>
      <c r="E391" s="60" t="s">
        <v>161</v>
      </c>
      <c r="F391" s="85" t="s">
        <v>342</v>
      </c>
      <c r="G391" s="85" t="s">
        <v>343</v>
      </c>
      <c r="H391" s="86" t="s">
        <v>344</v>
      </c>
      <c r="I391" s="87" t="str">
        <f t="shared" si="16"/>
        <v>Golay0426_S0961</v>
      </c>
      <c r="J391" s="87" t="str">
        <f t="shared" si="17"/>
        <v>gtcCCTCGATGCAGTtgGTGYCAGCMGCCGCGGTA</v>
      </c>
      <c r="K391" s="54" t="s">
        <v>355</v>
      </c>
      <c r="L391" s="60" t="s">
        <v>363</v>
      </c>
      <c r="M391" s="54" t="s">
        <v>345</v>
      </c>
      <c r="N391" s="85">
        <v>5</v>
      </c>
      <c r="O391" s="54" t="s">
        <v>564</v>
      </c>
      <c r="P391" s="54">
        <v>35</v>
      </c>
    </row>
    <row r="392" spans="1:18">
      <c r="B392" s="28" t="s">
        <v>97</v>
      </c>
      <c r="C392" s="54" t="s">
        <v>1161</v>
      </c>
      <c r="D392" s="54" t="s">
        <v>162</v>
      </c>
      <c r="E392" s="60" t="s">
        <v>163</v>
      </c>
      <c r="F392" s="85" t="s">
        <v>342</v>
      </c>
      <c r="G392" s="85" t="s">
        <v>343</v>
      </c>
      <c r="H392" s="86" t="s">
        <v>344</v>
      </c>
      <c r="I392" s="87" t="str">
        <f t="shared" si="16"/>
        <v>Golay0427_S1023</v>
      </c>
      <c r="J392" s="87" t="str">
        <f t="shared" si="17"/>
        <v>gtcGCGGACTATTCAtgGTGYCAGCMGCCGCGGTA</v>
      </c>
      <c r="K392" s="54" t="s">
        <v>355</v>
      </c>
      <c r="L392" s="60" t="s">
        <v>363</v>
      </c>
      <c r="M392" s="54" t="s">
        <v>345</v>
      </c>
      <c r="N392" s="85">
        <v>5</v>
      </c>
      <c r="O392" s="54" t="s">
        <v>564</v>
      </c>
      <c r="P392" s="54">
        <v>35</v>
      </c>
    </row>
    <row r="393" spans="1:18">
      <c r="B393" s="28" t="s">
        <v>96</v>
      </c>
      <c r="C393" s="54" t="s">
        <v>1162</v>
      </c>
      <c r="D393" s="54" t="s">
        <v>164</v>
      </c>
      <c r="E393" s="60" t="s">
        <v>165</v>
      </c>
      <c r="F393" s="85" t="s">
        <v>342</v>
      </c>
      <c r="G393" s="85" t="s">
        <v>343</v>
      </c>
      <c r="H393" s="86" t="s">
        <v>344</v>
      </c>
      <c r="I393" s="87" t="str">
        <f t="shared" si="16"/>
        <v>Golay0428_S0656</v>
      </c>
      <c r="J393" s="87" t="str">
        <f t="shared" si="17"/>
        <v>gtcCGTGCACAATTGtgGTGYCAGCMGCCGCGGTA</v>
      </c>
      <c r="K393" s="54" t="s">
        <v>355</v>
      </c>
      <c r="L393" s="60" t="s">
        <v>363</v>
      </c>
      <c r="M393" s="54" t="s">
        <v>345</v>
      </c>
      <c r="N393" s="85">
        <v>5</v>
      </c>
      <c r="O393" s="54" t="s">
        <v>564</v>
      </c>
      <c r="P393" s="54">
        <v>35</v>
      </c>
    </row>
    <row r="394" spans="1:18">
      <c r="B394" s="28" t="s">
        <v>95</v>
      </c>
      <c r="C394" s="84" t="s">
        <v>1163</v>
      </c>
      <c r="D394" s="54" t="s">
        <v>166</v>
      </c>
      <c r="E394" s="60" t="s">
        <v>167</v>
      </c>
      <c r="F394" s="85" t="s">
        <v>342</v>
      </c>
      <c r="G394" s="85" t="s">
        <v>343</v>
      </c>
      <c r="H394" s="86" t="s">
        <v>344</v>
      </c>
      <c r="I394" s="87" t="str">
        <f t="shared" si="16"/>
        <v>Golay0429_PC05</v>
      </c>
      <c r="J394" s="87" t="str">
        <f t="shared" si="17"/>
        <v>gtcCGGCCTAAGTTCtgGTGYCAGCMGCCGCGGTA</v>
      </c>
      <c r="K394" s="54" t="s">
        <v>355</v>
      </c>
      <c r="L394" s="60" t="s">
        <v>363</v>
      </c>
      <c r="M394" s="54" t="s">
        <v>345</v>
      </c>
      <c r="N394" s="85">
        <v>5</v>
      </c>
      <c r="O394" s="54" t="s">
        <v>565</v>
      </c>
      <c r="P394" s="54">
        <v>35</v>
      </c>
    </row>
    <row r="395" spans="1:18">
      <c r="B395" s="28" t="s">
        <v>94</v>
      </c>
      <c r="C395" s="54" t="s">
        <v>1164</v>
      </c>
      <c r="D395" s="54" t="s">
        <v>168</v>
      </c>
      <c r="E395" s="60" t="s">
        <v>169</v>
      </c>
      <c r="F395" s="85" t="s">
        <v>342</v>
      </c>
      <c r="G395" s="85" t="s">
        <v>343</v>
      </c>
      <c r="H395" s="86" t="s">
        <v>344</v>
      </c>
      <c r="I395" s="87" t="str">
        <f t="shared" si="16"/>
        <v>Golay0430_S0508</v>
      </c>
      <c r="J395" s="87" t="str">
        <f t="shared" si="17"/>
        <v>gtcAGCGCTCACATCtgGTGYCAGCMGCCGCGGTA</v>
      </c>
      <c r="K395" s="54" t="s">
        <v>355</v>
      </c>
      <c r="L395" s="60" t="s">
        <v>363</v>
      </c>
      <c r="M395" s="54" t="s">
        <v>345</v>
      </c>
      <c r="N395" s="85">
        <v>5</v>
      </c>
      <c r="O395" s="54" t="s">
        <v>564</v>
      </c>
      <c r="P395" s="54">
        <v>35</v>
      </c>
    </row>
    <row r="396" spans="1:18">
      <c r="B396" s="28" t="s">
        <v>93</v>
      </c>
      <c r="C396" s="54" t="s">
        <v>1165</v>
      </c>
      <c r="D396" s="54" t="s">
        <v>170</v>
      </c>
      <c r="E396" s="60" t="s">
        <v>171</v>
      </c>
      <c r="F396" s="85" t="s">
        <v>342</v>
      </c>
      <c r="G396" s="85" t="s">
        <v>343</v>
      </c>
      <c r="H396" s="86" t="s">
        <v>344</v>
      </c>
      <c r="I396" s="87" t="str">
        <f t="shared" si="16"/>
        <v>Golay0431_S0645</v>
      </c>
      <c r="J396" s="87" t="str">
        <f t="shared" si="17"/>
        <v>gtcTGGTTATGGCACtgGTGYCAGCMGCCGCGGTA</v>
      </c>
      <c r="K396" s="54" t="s">
        <v>355</v>
      </c>
      <c r="L396" s="60" t="s">
        <v>363</v>
      </c>
      <c r="M396" s="54" t="s">
        <v>345</v>
      </c>
      <c r="N396" s="85">
        <v>5</v>
      </c>
      <c r="O396" s="54" t="s">
        <v>564</v>
      </c>
      <c r="P396" s="54">
        <v>35</v>
      </c>
    </row>
    <row r="397" spans="1:18">
      <c r="B397" s="28" t="s">
        <v>92</v>
      </c>
      <c r="C397" s="54" t="s">
        <v>1166</v>
      </c>
      <c r="D397" s="54" t="s">
        <v>172</v>
      </c>
      <c r="E397" s="60" t="s">
        <v>173</v>
      </c>
      <c r="F397" s="85" t="s">
        <v>342</v>
      </c>
      <c r="G397" s="85" t="s">
        <v>343</v>
      </c>
      <c r="H397" s="86" t="s">
        <v>344</v>
      </c>
      <c r="I397" s="87" t="str">
        <f t="shared" si="16"/>
        <v>Golay0432_S0901</v>
      </c>
      <c r="J397" s="87" t="str">
        <f t="shared" si="17"/>
        <v>gtcCGAGGTTCTGATtgGTGYCAGCMGCCGCGGTA</v>
      </c>
      <c r="K397" s="54" t="s">
        <v>355</v>
      </c>
      <c r="L397" s="60" t="s">
        <v>363</v>
      </c>
      <c r="M397" s="54" t="s">
        <v>345</v>
      </c>
      <c r="N397" s="85">
        <v>5</v>
      </c>
      <c r="O397" s="54" t="s">
        <v>564</v>
      </c>
      <c r="P397" s="54">
        <v>35</v>
      </c>
    </row>
    <row r="398" spans="1:18">
      <c r="B398" s="28" t="s">
        <v>91</v>
      </c>
      <c r="C398" s="54" t="s">
        <v>1167</v>
      </c>
      <c r="D398" s="54" t="s">
        <v>174</v>
      </c>
      <c r="E398" s="60" t="s">
        <v>175</v>
      </c>
      <c r="F398" s="85" t="s">
        <v>342</v>
      </c>
      <c r="G398" s="85" t="s">
        <v>343</v>
      </c>
      <c r="H398" s="86" t="s">
        <v>344</v>
      </c>
      <c r="I398" s="87" t="str">
        <f t="shared" si="16"/>
        <v>Golay0433_S0814</v>
      </c>
      <c r="J398" s="87" t="str">
        <f t="shared" si="17"/>
        <v>gtcAACTCCTGTGGAtgGTGYCAGCMGCCGCGGTA</v>
      </c>
      <c r="K398" s="54" t="s">
        <v>355</v>
      </c>
      <c r="L398" s="60" t="s">
        <v>363</v>
      </c>
      <c r="M398" s="54" t="s">
        <v>345</v>
      </c>
      <c r="N398" s="85">
        <v>5</v>
      </c>
      <c r="O398" s="54" t="s">
        <v>564</v>
      </c>
      <c r="P398" s="54">
        <v>35</v>
      </c>
    </row>
    <row r="399" spans="1:18">
      <c r="B399" s="28" t="s">
        <v>90</v>
      </c>
      <c r="C399" s="54" t="s">
        <v>1168</v>
      </c>
      <c r="D399" s="54" t="s">
        <v>176</v>
      </c>
      <c r="E399" s="60" t="s">
        <v>177</v>
      </c>
      <c r="F399" s="85" t="s">
        <v>342</v>
      </c>
      <c r="G399" s="85" t="s">
        <v>343</v>
      </c>
      <c r="H399" s="86" t="s">
        <v>344</v>
      </c>
      <c r="I399" s="87" t="str">
        <f t="shared" si="16"/>
        <v>Golay0434_S1068</v>
      </c>
      <c r="J399" s="87" t="str">
        <f t="shared" si="17"/>
        <v>gtcTAATGGTCGTAGtgGTGYCAGCMGCCGCGGTA</v>
      </c>
      <c r="K399" s="54" t="s">
        <v>355</v>
      </c>
      <c r="L399" s="60" t="s">
        <v>363</v>
      </c>
      <c r="M399" s="54" t="s">
        <v>345</v>
      </c>
      <c r="N399" s="85">
        <v>5</v>
      </c>
      <c r="O399" s="54" t="s">
        <v>564</v>
      </c>
      <c r="P399" s="54">
        <v>35</v>
      </c>
    </row>
    <row r="400" spans="1:18">
      <c r="B400" s="28" t="s">
        <v>89</v>
      </c>
      <c r="C400" s="54" t="s">
        <v>1169</v>
      </c>
      <c r="D400" s="54" t="s">
        <v>178</v>
      </c>
      <c r="E400" s="60" t="s">
        <v>179</v>
      </c>
      <c r="F400" s="85" t="s">
        <v>342</v>
      </c>
      <c r="G400" s="85" t="s">
        <v>343</v>
      </c>
      <c r="H400" s="86" t="s">
        <v>344</v>
      </c>
      <c r="I400" s="87" t="str">
        <f t="shared" si="16"/>
        <v>Golay0435_S0401</v>
      </c>
      <c r="J400" s="87" t="str">
        <f t="shared" si="17"/>
        <v>gtcTTGCACCGTCGAtgGTGYCAGCMGCCGCGGTA</v>
      </c>
      <c r="K400" s="54" t="s">
        <v>355</v>
      </c>
      <c r="L400" s="60" t="s">
        <v>363</v>
      </c>
      <c r="M400" s="54" t="s">
        <v>345</v>
      </c>
      <c r="N400" s="85">
        <v>5</v>
      </c>
      <c r="O400" s="54" t="s">
        <v>564</v>
      </c>
      <c r="P400" s="54">
        <v>35</v>
      </c>
    </row>
    <row r="401" spans="2:16">
      <c r="B401" s="28" t="s">
        <v>88</v>
      </c>
      <c r="C401" s="54" t="s">
        <v>1170</v>
      </c>
      <c r="D401" s="54" t="s">
        <v>180</v>
      </c>
      <c r="E401" s="60" t="s">
        <v>181</v>
      </c>
      <c r="F401" s="85" t="s">
        <v>342</v>
      </c>
      <c r="G401" s="85" t="s">
        <v>343</v>
      </c>
      <c r="H401" s="86" t="s">
        <v>344</v>
      </c>
      <c r="I401" s="87" t="str">
        <f t="shared" si="16"/>
        <v>Golay0436_S0771</v>
      </c>
      <c r="J401" s="87" t="str">
        <f t="shared" si="17"/>
        <v>gtcTGCTACAGACGTtgGTGYCAGCMGCCGCGGTA</v>
      </c>
      <c r="K401" s="54" t="s">
        <v>355</v>
      </c>
      <c r="L401" s="60" t="s">
        <v>363</v>
      </c>
      <c r="M401" s="54" t="s">
        <v>345</v>
      </c>
      <c r="N401" s="85">
        <v>5</v>
      </c>
      <c r="O401" s="54" t="s">
        <v>564</v>
      </c>
      <c r="P401" s="54">
        <v>35</v>
      </c>
    </row>
    <row r="402" spans="2:16">
      <c r="B402" s="28" t="s">
        <v>87</v>
      </c>
      <c r="C402" s="54" t="s">
        <v>1171</v>
      </c>
      <c r="D402" s="54" t="s">
        <v>182</v>
      </c>
      <c r="E402" s="60" t="s">
        <v>183</v>
      </c>
      <c r="F402" s="85" t="s">
        <v>342</v>
      </c>
      <c r="G402" s="85" t="s">
        <v>343</v>
      </c>
      <c r="H402" s="86" t="s">
        <v>344</v>
      </c>
      <c r="I402" s="87" t="str">
        <f t="shared" si="16"/>
        <v>Golay0437_S0789</v>
      </c>
      <c r="J402" s="87" t="str">
        <f t="shared" si="17"/>
        <v>gtcATGGCCTGACTAtgGTGYCAGCMGCCGCGGTA</v>
      </c>
      <c r="K402" s="54" t="s">
        <v>355</v>
      </c>
      <c r="L402" s="60" t="s">
        <v>363</v>
      </c>
      <c r="M402" s="54" t="s">
        <v>345</v>
      </c>
      <c r="N402" s="85">
        <v>5</v>
      </c>
      <c r="O402" s="54" t="s">
        <v>564</v>
      </c>
      <c r="P402" s="54">
        <v>35</v>
      </c>
    </row>
    <row r="403" spans="2:16">
      <c r="B403" s="28" t="s">
        <v>86</v>
      </c>
      <c r="C403" s="54" t="s">
        <v>1172</v>
      </c>
      <c r="D403" s="54" t="s">
        <v>184</v>
      </c>
      <c r="E403" s="60" t="s">
        <v>185</v>
      </c>
      <c r="F403" s="85" t="s">
        <v>342</v>
      </c>
      <c r="G403" s="85" t="s">
        <v>343</v>
      </c>
      <c r="H403" s="86" t="s">
        <v>344</v>
      </c>
      <c r="I403" s="87" t="str">
        <f t="shared" si="16"/>
        <v>Golay0438_S0948</v>
      </c>
      <c r="J403" s="87" t="str">
        <f t="shared" si="17"/>
        <v>gtcACGCACATACAAtgGTGYCAGCMGCCGCGGTA</v>
      </c>
      <c r="K403" s="54" t="s">
        <v>355</v>
      </c>
      <c r="L403" s="60" t="s">
        <v>363</v>
      </c>
      <c r="M403" s="54" t="s">
        <v>345</v>
      </c>
      <c r="N403" s="85">
        <v>5</v>
      </c>
      <c r="O403" s="54" t="s">
        <v>564</v>
      </c>
      <c r="P403" s="54">
        <v>35</v>
      </c>
    </row>
    <row r="404" spans="2:16">
      <c r="B404" s="28" t="s">
        <v>85</v>
      </c>
      <c r="C404" s="54" t="s">
        <v>1173</v>
      </c>
      <c r="D404" s="54" t="s">
        <v>186</v>
      </c>
      <c r="E404" s="60" t="s">
        <v>187</v>
      </c>
      <c r="F404" s="85" t="s">
        <v>342</v>
      </c>
      <c r="G404" s="85" t="s">
        <v>343</v>
      </c>
      <c r="H404" s="86" t="s">
        <v>344</v>
      </c>
      <c r="I404" s="87" t="str">
        <f t="shared" si="16"/>
        <v>Golay0439_S0574</v>
      </c>
      <c r="J404" s="87" t="str">
        <f t="shared" si="17"/>
        <v>gtcTGAGTGGTCTGTtgGTGYCAGCMGCCGCGGTA</v>
      </c>
      <c r="K404" s="54" t="s">
        <v>355</v>
      </c>
      <c r="L404" s="60" t="s">
        <v>363</v>
      </c>
      <c r="M404" s="54" t="s">
        <v>345</v>
      </c>
      <c r="N404" s="85">
        <v>5</v>
      </c>
      <c r="O404" s="54" t="s">
        <v>564</v>
      </c>
      <c r="P404" s="54">
        <v>35</v>
      </c>
    </row>
    <row r="405" spans="2:16">
      <c r="B405" s="28" t="s">
        <v>84</v>
      </c>
      <c r="C405" s="54" t="s">
        <v>1174</v>
      </c>
      <c r="D405" s="54" t="s">
        <v>188</v>
      </c>
      <c r="E405" s="60" t="s">
        <v>189</v>
      </c>
      <c r="F405" s="85" t="s">
        <v>342</v>
      </c>
      <c r="G405" s="85" t="s">
        <v>343</v>
      </c>
      <c r="H405" s="86" t="s">
        <v>344</v>
      </c>
      <c r="I405" s="87" t="str">
        <f t="shared" si="16"/>
        <v>Golay0440_S0668</v>
      </c>
      <c r="J405" s="87" t="str">
        <f t="shared" si="17"/>
        <v>gtcGATAGCACTCGTtgGTGYCAGCMGCCGCGGTA</v>
      </c>
      <c r="K405" s="54" t="s">
        <v>355</v>
      </c>
      <c r="L405" s="60" t="s">
        <v>363</v>
      </c>
      <c r="M405" s="54" t="s">
        <v>345</v>
      </c>
      <c r="N405" s="85">
        <v>5</v>
      </c>
      <c r="O405" s="54" t="s">
        <v>564</v>
      </c>
      <c r="P405" s="54">
        <v>35</v>
      </c>
    </row>
    <row r="406" spans="2:16">
      <c r="B406" s="28" t="s">
        <v>83</v>
      </c>
      <c r="C406" s="54" t="s">
        <v>1175</v>
      </c>
      <c r="D406" s="54" t="s">
        <v>190</v>
      </c>
      <c r="E406" s="60" t="s">
        <v>191</v>
      </c>
      <c r="F406" s="85" t="s">
        <v>342</v>
      </c>
      <c r="G406" s="85" t="s">
        <v>343</v>
      </c>
      <c r="H406" s="86" t="s">
        <v>344</v>
      </c>
      <c r="I406" s="87" t="str">
        <f t="shared" si="16"/>
        <v>Golay0441_S0679</v>
      </c>
      <c r="J406" s="87" t="str">
        <f t="shared" si="17"/>
        <v>gtcTAGCGCGAACTTtgGTGYCAGCMGCCGCGGTA</v>
      </c>
      <c r="K406" s="54" t="s">
        <v>355</v>
      </c>
      <c r="L406" s="60" t="s">
        <v>363</v>
      </c>
      <c r="M406" s="54" t="s">
        <v>345</v>
      </c>
      <c r="N406" s="85">
        <v>5</v>
      </c>
      <c r="O406" s="54" t="s">
        <v>564</v>
      </c>
      <c r="P406" s="54">
        <v>35</v>
      </c>
    </row>
    <row r="407" spans="2:16">
      <c r="B407" s="28" t="s">
        <v>82</v>
      </c>
      <c r="C407" s="54" t="s">
        <v>1176</v>
      </c>
      <c r="D407" s="54" t="s">
        <v>192</v>
      </c>
      <c r="E407" s="60" t="s">
        <v>193</v>
      </c>
      <c r="F407" s="85" t="s">
        <v>342</v>
      </c>
      <c r="G407" s="85" t="s">
        <v>343</v>
      </c>
      <c r="H407" s="86" t="s">
        <v>344</v>
      </c>
      <c r="I407" s="87" t="str">
        <f t="shared" si="16"/>
        <v>Golay0442_S0917</v>
      </c>
      <c r="J407" s="87" t="str">
        <f t="shared" si="17"/>
        <v>gtcCATACACGCACCtgGTGYCAGCMGCCGCGGTA</v>
      </c>
      <c r="K407" s="54" t="s">
        <v>355</v>
      </c>
      <c r="L407" s="60" t="s">
        <v>363</v>
      </c>
      <c r="M407" s="54" t="s">
        <v>345</v>
      </c>
      <c r="N407" s="85">
        <v>5</v>
      </c>
      <c r="O407" s="54" t="s">
        <v>564</v>
      </c>
      <c r="P407" s="54">
        <v>35</v>
      </c>
    </row>
    <row r="408" spans="2:16">
      <c r="B408" s="28" t="s">
        <v>81</v>
      </c>
      <c r="C408" s="54" t="s">
        <v>1177</v>
      </c>
      <c r="D408" s="54" t="s">
        <v>194</v>
      </c>
      <c r="E408" s="60" t="s">
        <v>195</v>
      </c>
      <c r="F408" s="85" t="s">
        <v>342</v>
      </c>
      <c r="G408" s="85" t="s">
        <v>343</v>
      </c>
      <c r="H408" s="86" t="s">
        <v>344</v>
      </c>
      <c r="I408" s="87" t="str">
        <f t="shared" si="16"/>
        <v>Golay0443_S0828</v>
      </c>
      <c r="J408" s="87" t="str">
        <f t="shared" si="17"/>
        <v>gtcACCTCAGTCAAGtgGTGYCAGCMGCCGCGGTA</v>
      </c>
      <c r="K408" s="54" t="s">
        <v>355</v>
      </c>
      <c r="L408" s="60" t="s">
        <v>363</v>
      </c>
      <c r="M408" s="54" t="s">
        <v>345</v>
      </c>
      <c r="N408" s="85">
        <v>5</v>
      </c>
      <c r="O408" s="54" t="s">
        <v>564</v>
      </c>
      <c r="P408" s="54">
        <v>35</v>
      </c>
    </row>
    <row r="409" spans="2:16">
      <c r="B409" s="28" t="s">
        <v>80</v>
      </c>
      <c r="C409" s="54" t="s">
        <v>1178</v>
      </c>
      <c r="D409" s="54" t="s">
        <v>196</v>
      </c>
      <c r="E409" s="60" t="s">
        <v>197</v>
      </c>
      <c r="F409" s="85" t="s">
        <v>342</v>
      </c>
      <c r="G409" s="85" t="s">
        <v>343</v>
      </c>
      <c r="H409" s="86" t="s">
        <v>344</v>
      </c>
      <c r="I409" s="87" t="str">
        <f t="shared" si="16"/>
        <v>Golay0444_S0940</v>
      </c>
      <c r="J409" s="87" t="str">
        <f t="shared" si="17"/>
        <v>gtcTCGACCAAACACtgGTGYCAGCMGCCGCGGTA</v>
      </c>
      <c r="K409" s="54" t="s">
        <v>355</v>
      </c>
      <c r="L409" s="60" t="s">
        <v>363</v>
      </c>
      <c r="M409" s="54" t="s">
        <v>345</v>
      </c>
      <c r="N409" s="85">
        <v>5</v>
      </c>
      <c r="O409" s="54" t="s">
        <v>564</v>
      </c>
      <c r="P409" s="54">
        <v>35</v>
      </c>
    </row>
    <row r="410" spans="2:16">
      <c r="B410" s="28" t="s">
        <v>79</v>
      </c>
      <c r="C410" s="84" t="s">
        <v>1179</v>
      </c>
      <c r="D410" s="54" t="s">
        <v>198</v>
      </c>
      <c r="E410" s="60" t="s">
        <v>199</v>
      </c>
      <c r="F410" s="85" t="s">
        <v>342</v>
      </c>
      <c r="G410" s="85" t="s">
        <v>343</v>
      </c>
      <c r="H410" s="86" t="s">
        <v>344</v>
      </c>
      <c r="I410" s="87" t="str">
        <f t="shared" si="16"/>
        <v>Golay0445_AMS235</v>
      </c>
      <c r="J410" s="87" t="str">
        <f t="shared" si="17"/>
        <v>gtcCCACCCAGTAACtgGTGYCAGCMGCCGCGGTA</v>
      </c>
      <c r="K410" s="54" t="s">
        <v>355</v>
      </c>
      <c r="L410" s="60" t="s">
        <v>363</v>
      </c>
      <c r="M410" s="54" t="s">
        <v>345</v>
      </c>
      <c r="N410" s="85">
        <v>5</v>
      </c>
      <c r="O410" s="54" t="s">
        <v>564</v>
      </c>
      <c r="P410" s="54">
        <v>35</v>
      </c>
    </row>
    <row r="411" spans="2:16">
      <c r="B411" s="29" t="s">
        <v>78</v>
      </c>
      <c r="C411" s="54" t="s">
        <v>1180</v>
      </c>
      <c r="D411" s="54" t="s">
        <v>200</v>
      </c>
      <c r="E411" s="60" t="s">
        <v>201</v>
      </c>
      <c r="F411" s="85" t="s">
        <v>342</v>
      </c>
      <c r="G411" s="85" t="s">
        <v>343</v>
      </c>
      <c r="H411" s="86" t="s">
        <v>344</v>
      </c>
      <c r="I411" s="87" t="str">
        <f t="shared" si="16"/>
        <v>Golay0446_S0380</v>
      </c>
      <c r="J411" s="87" t="str">
        <f t="shared" si="17"/>
        <v>gtcATATCGCGATGAtgGTGYCAGCMGCCGCGGTA</v>
      </c>
      <c r="K411" s="54" t="s">
        <v>355</v>
      </c>
      <c r="L411" s="60" t="s">
        <v>363</v>
      </c>
      <c r="M411" s="54" t="s">
        <v>345</v>
      </c>
      <c r="N411" s="85">
        <v>5</v>
      </c>
      <c r="O411" s="54" t="s">
        <v>564</v>
      </c>
      <c r="P411" s="54">
        <v>35</v>
      </c>
    </row>
    <row r="412" spans="2:16">
      <c r="B412" s="54" t="s">
        <v>77</v>
      </c>
      <c r="C412" s="84" t="s">
        <v>1181</v>
      </c>
      <c r="D412" s="54" t="s">
        <v>202</v>
      </c>
      <c r="E412" s="60" t="s">
        <v>203</v>
      </c>
      <c r="F412" s="85" t="s">
        <v>342</v>
      </c>
      <c r="G412" s="85" t="s">
        <v>343</v>
      </c>
      <c r="H412" s="86" t="s">
        <v>344</v>
      </c>
      <c r="I412" s="87" t="str">
        <f t="shared" si="16"/>
        <v>Golay0447_SNEG07</v>
      </c>
      <c r="J412" s="87" t="str">
        <f t="shared" si="17"/>
        <v>gtcCGCCGGTAATCTtgGTGYCAGCMGCCGCGGTA</v>
      </c>
      <c r="K412" s="54" t="s">
        <v>355</v>
      </c>
      <c r="L412" s="60" t="s">
        <v>363</v>
      </c>
      <c r="M412" s="54" t="s">
        <v>345</v>
      </c>
      <c r="N412" s="85">
        <v>5</v>
      </c>
      <c r="O412" s="54" t="s">
        <v>565</v>
      </c>
      <c r="P412" s="54">
        <v>35</v>
      </c>
    </row>
    <row r="413" spans="2:16">
      <c r="B413" s="54" t="s">
        <v>76</v>
      </c>
      <c r="C413" s="54" t="s">
        <v>1182</v>
      </c>
      <c r="D413" s="54" t="s">
        <v>204</v>
      </c>
      <c r="E413" s="60" t="s">
        <v>205</v>
      </c>
      <c r="F413" s="85" t="s">
        <v>342</v>
      </c>
      <c r="G413" s="85" t="s">
        <v>343</v>
      </c>
      <c r="H413" s="86" t="s">
        <v>344</v>
      </c>
      <c r="I413" s="87" t="str">
        <f t="shared" si="16"/>
        <v>Golay0448_S1044</v>
      </c>
      <c r="J413" s="87" t="str">
        <f t="shared" si="17"/>
        <v>gtcCCGATGCCTTGAtgGTGYCAGCMGCCGCGGTA</v>
      </c>
      <c r="K413" s="54" t="s">
        <v>355</v>
      </c>
      <c r="L413" s="60" t="s">
        <v>363</v>
      </c>
      <c r="M413" s="54" t="s">
        <v>345</v>
      </c>
      <c r="N413" s="85">
        <v>5</v>
      </c>
      <c r="O413" s="54" t="s">
        <v>564</v>
      </c>
      <c r="P413" s="54">
        <v>35</v>
      </c>
    </row>
    <row r="414" spans="2:16">
      <c r="B414" s="54" t="s">
        <v>75</v>
      </c>
      <c r="C414" s="54" t="s">
        <v>1183</v>
      </c>
      <c r="D414" s="54" t="s">
        <v>206</v>
      </c>
      <c r="E414" s="60" t="s">
        <v>207</v>
      </c>
      <c r="F414" s="85" t="s">
        <v>342</v>
      </c>
      <c r="G414" s="85" t="s">
        <v>343</v>
      </c>
      <c r="H414" s="86" t="s">
        <v>344</v>
      </c>
      <c r="I414" s="87" t="str">
        <f t="shared" si="16"/>
        <v>Golay0449_S0903</v>
      </c>
      <c r="J414" s="87" t="str">
        <f t="shared" si="17"/>
        <v>gtcAGCAGGCACGAAtgGTGYCAGCMGCCGCGGTA</v>
      </c>
      <c r="K414" s="54" t="s">
        <v>355</v>
      </c>
      <c r="L414" s="60" t="s">
        <v>363</v>
      </c>
      <c r="M414" s="54" t="s">
        <v>345</v>
      </c>
      <c r="N414" s="85">
        <v>5</v>
      </c>
      <c r="O414" s="54" t="s">
        <v>564</v>
      </c>
      <c r="P414" s="54">
        <v>35</v>
      </c>
    </row>
    <row r="415" spans="2:16">
      <c r="B415" s="54" t="s">
        <v>74</v>
      </c>
      <c r="C415" s="54" t="s">
        <v>1184</v>
      </c>
      <c r="D415" s="54" t="s">
        <v>208</v>
      </c>
      <c r="E415" s="60" t="s">
        <v>209</v>
      </c>
      <c r="F415" s="85" t="s">
        <v>342</v>
      </c>
      <c r="G415" s="85" t="s">
        <v>343</v>
      </c>
      <c r="H415" s="86" t="s">
        <v>344</v>
      </c>
      <c r="I415" s="87" t="str">
        <f t="shared" si="16"/>
        <v>Golay0450_S0660</v>
      </c>
      <c r="J415" s="87" t="str">
        <f t="shared" si="17"/>
        <v>gtcTACGCAGCACTAtgGTGYCAGCMGCCGCGGTA</v>
      </c>
      <c r="K415" s="54" t="s">
        <v>355</v>
      </c>
      <c r="L415" s="60" t="s">
        <v>363</v>
      </c>
      <c r="M415" s="54" t="s">
        <v>345</v>
      </c>
      <c r="N415" s="85">
        <v>5</v>
      </c>
      <c r="O415" s="54" t="s">
        <v>564</v>
      </c>
      <c r="P415" s="54">
        <v>35</v>
      </c>
    </row>
    <row r="416" spans="2:16">
      <c r="B416" s="54" t="s">
        <v>73</v>
      </c>
      <c r="C416" s="84" t="s">
        <v>1185</v>
      </c>
      <c r="D416" s="54" t="s">
        <v>210</v>
      </c>
      <c r="E416" s="60" t="s">
        <v>211</v>
      </c>
      <c r="F416" s="85" t="s">
        <v>342</v>
      </c>
      <c r="G416" s="85" t="s">
        <v>343</v>
      </c>
      <c r="H416" s="86" t="s">
        <v>344</v>
      </c>
      <c r="I416" s="87" t="str">
        <f t="shared" si="16"/>
        <v>Golay0451_AMS236</v>
      </c>
      <c r="J416" s="87" t="str">
        <f t="shared" si="17"/>
        <v>gtcCGCTTAGTGCTGtgGTGYCAGCMGCCGCGGTA</v>
      </c>
      <c r="K416" s="54" t="s">
        <v>355</v>
      </c>
      <c r="L416" s="60" t="s">
        <v>363</v>
      </c>
      <c r="M416" s="54" t="s">
        <v>345</v>
      </c>
      <c r="N416" s="85">
        <v>5</v>
      </c>
      <c r="O416" s="54" t="s">
        <v>564</v>
      </c>
      <c r="P416" s="54">
        <v>35</v>
      </c>
    </row>
    <row r="417" spans="2:16">
      <c r="B417" s="54" t="s">
        <v>72</v>
      </c>
      <c r="C417" s="54" t="s">
        <v>1186</v>
      </c>
      <c r="D417" s="54" t="s">
        <v>212</v>
      </c>
      <c r="E417" s="60" t="s">
        <v>213</v>
      </c>
      <c r="F417" s="85" t="s">
        <v>342</v>
      </c>
      <c r="G417" s="85" t="s">
        <v>343</v>
      </c>
      <c r="H417" s="86" t="s">
        <v>344</v>
      </c>
      <c r="I417" s="87" t="str">
        <f t="shared" si="16"/>
        <v>Golay0452_S0978</v>
      </c>
      <c r="J417" s="87" t="str">
        <f t="shared" si="17"/>
        <v>gtcCAAAGTTTGCGAtgGTGYCAGCMGCCGCGGTA</v>
      </c>
      <c r="K417" s="54" t="s">
        <v>355</v>
      </c>
      <c r="L417" s="60" t="s">
        <v>363</v>
      </c>
      <c r="M417" s="54" t="s">
        <v>345</v>
      </c>
      <c r="N417" s="85">
        <v>5</v>
      </c>
      <c r="O417" s="54" t="s">
        <v>564</v>
      </c>
      <c r="P417" s="54">
        <v>35</v>
      </c>
    </row>
    <row r="418" spans="2:16">
      <c r="B418" s="54" t="s">
        <v>71</v>
      </c>
      <c r="C418" s="54" t="s">
        <v>1187</v>
      </c>
      <c r="D418" s="54" t="s">
        <v>214</v>
      </c>
      <c r="E418" s="60" t="s">
        <v>215</v>
      </c>
      <c r="F418" s="85" t="s">
        <v>342</v>
      </c>
      <c r="G418" s="85" t="s">
        <v>343</v>
      </c>
      <c r="H418" s="86" t="s">
        <v>344</v>
      </c>
      <c r="I418" s="87" t="str">
        <f t="shared" si="16"/>
        <v>Golay0453_S1032</v>
      </c>
      <c r="J418" s="87" t="str">
        <f t="shared" si="17"/>
        <v>gtcTCGAGCCGATCTtgGTGYCAGCMGCCGCGGTA</v>
      </c>
      <c r="K418" s="54" t="s">
        <v>355</v>
      </c>
      <c r="L418" s="60" t="s">
        <v>363</v>
      </c>
      <c r="M418" s="54" t="s">
        <v>345</v>
      </c>
      <c r="N418" s="85">
        <v>5</v>
      </c>
      <c r="O418" s="54" t="s">
        <v>564</v>
      </c>
      <c r="P418" s="54">
        <v>35</v>
      </c>
    </row>
    <row r="419" spans="2:16">
      <c r="B419" s="54" t="s">
        <v>70</v>
      </c>
      <c r="C419" s="54" t="s">
        <v>1188</v>
      </c>
      <c r="D419" s="54" t="s">
        <v>216</v>
      </c>
      <c r="E419" s="60" t="s">
        <v>217</v>
      </c>
      <c r="F419" s="85" t="s">
        <v>342</v>
      </c>
      <c r="G419" s="85" t="s">
        <v>343</v>
      </c>
      <c r="H419" s="86" t="s">
        <v>344</v>
      </c>
      <c r="I419" s="87" t="str">
        <f t="shared" si="16"/>
        <v>Golay0454_S0466</v>
      </c>
      <c r="J419" s="87" t="str">
        <f t="shared" si="17"/>
        <v>gtcCTCATCATGTTCtgGTGYCAGCMGCCGCGGTA</v>
      </c>
      <c r="K419" s="54" t="s">
        <v>355</v>
      </c>
      <c r="L419" s="60" t="s">
        <v>363</v>
      </c>
      <c r="M419" s="54" t="s">
        <v>345</v>
      </c>
      <c r="N419" s="85">
        <v>5</v>
      </c>
      <c r="O419" s="54" t="s">
        <v>564</v>
      </c>
      <c r="P419" s="54">
        <v>35</v>
      </c>
    </row>
    <row r="420" spans="2:16">
      <c r="B420" s="54" t="s">
        <v>69</v>
      </c>
      <c r="C420" s="54" t="s">
        <v>1189</v>
      </c>
      <c r="D420" s="54" t="s">
        <v>218</v>
      </c>
      <c r="E420" s="60" t="s">
        <v>219</v>
      </c>
      <c r="F420" s="85" t="s">
        <v>342</v>
      </c>
      <c r="G420" s="85" t="s">
        <v>343</v>
      </c>
      <c r="H420" s="86" t="s">
        <v>344</v>
      </c>
      <c r="I420" s="87" t="str">
        <f t="shared" si="16"/>
        <v>Golay0455_S0816</v>
      </c>
      <c r="J420" s="87" t="str">
        <f t="shared" si="17"/>
        <v>gtcCCAGGGACTTCTtgGTGYCAGCMGCCGCGGTA</v>
      </c>
      <c r="K420" s="54" t="s">
        <v>355</v>
      </c>
      <c r="L420" s="60" t="s">
        <v>363</v>
      </c>
      <c r="M420" s="54" t="s">
        <v>345</v>
      </c>
      <c r="N420" s="85">
        <v>5</v>
      </c>
      <c r="O420" s="54" t="s">
        <v>564</v>
      </c>
      <c r="P420" s="54">
        <v>35</v>
      </c>
    </row>
    <row r="421" spans="2:16">
      <c r="B421" s="54" t="s">
        <v>68</v>
      </c>
      <c r="C421" s="54" t="s">
        <v>1190</v>
      </c>
      <c r="D421" s="54" t="s">
        <v>220</v>
      </c>
      <c r="E421" s="60" t="s">
        <v>221</v>
      </c>
      <c r="F421" s="85" t="s">
        <v>342</v>
      </c>
      <c r="G421" s="85" t="s">
        <v>343</v>
      </c>
      <c r="H421" s="86" t="s">
        <v>344</v>
      </c>
      <c r="I421" s="87" t="str">
        <f t="shared" si="16"/>
        <v>Golay0456_S0843</v>
      </c>
      <c r="J421" s="87" t="str">
        <f t="shared" si="17"/>
        <v>gtcGCAATCCTTGCGtgGTGYCAGCMGCCGCGGTA</v>
      </c>
      <c r="K421" s="54" t="s">
        <v>355</v>
      </c>
      <c r="L421" s="60" t="s">
        <v>363</v>
      </c>
      <c r="M421" s="54" t="s">
        <v>345</v>
      </c>
      <c r="N421" s="85">
        <v>5</v>
      </c>
      <c r="O421" s="54" t="s">
        <v>564</v>
      </c>
      <c r="P421" s="54">
        <v>35</v>
      </c>
    </row>
    <row r="422" spans="2:16">
      <c r="B422" s="54" t="s">
        <v>67</v>
      </c>
      <c r="C422" s="54" t="s">
        <v>1191</v>
      </c>
      <c r="D422" s="54" t="s">
        <v>222</v>
      </c>
      <c r="E422" s="60" t="s">
        <v>223</v>
      </c>
      <c r="F422" s="85" t="s">
        <v>342</v>
      </c>
      <c r="G422" s="85" t="s">
        <v>343</v>
      </c>
      <c r="H422" s="86" t="s">
        <v>344</v>
      </c>
      <c r="I422" s="87" t="str">
        <f t="shared" si="16"/>
        <v>Golay0457_S0406</v>
      </c>
      <c r="J422" s="87" t="str">
        <f t="shared" si="17"/>
        <v>gtcCCTGCTTCCTTCtgGTGYCAGCMGCCGCGGTA</v>
      </c>
      <c r="K422" s="54" t="s">
        <v>355</v>
      </c>
      <c r="L422" s="60" t="s">
        <v>363</v>
      </c>
      <c r="M422" s="54" t="s">
        <v>345</v>
      </c>
      <c r="N422" s="85">
        <v>5</v>
      </c>
      <c r="O422" s="54" t="s">
        <v>564</v>
      </c>
      <c r="P422" s="54">
        <v>35</v>
      </c>
    </row>
    <row r="423" spans="2:16">
      <c r="B423" s="54" t="s">
        <v>66</v>
      </c>
      <c r="C423" s="54" t="s">
        <v>1192</v>
      </c>
      <c r="D423" s="54" t="s">
        <v>224</v>
      </c>
      <c r="E423" s="60" t="s">
        <v>225</v>
      </c>
      <c r="F423" s="85" t="s">
        <v>342</v>
      </c>
      <c r="G423" s="85" t="s">
        <v>343</v>
      </c>
      <c r="H423" s="86" t="s">
        <v>344</v>
      </c>
      <c r="I423" s="87" t="str">
        <f t="shared" si="16"/>
        <v>Golay0458_S0850</v>
      </c>
      <c r="J423" s="87" t="str">
        <f t="shared" si="17"/>
        <v>gtcCAAGGCACAAGGtgGTGYCAGCMGCCGCGGTA</v>
      </c>
      <c r="K423" s="54" t="s">
        <v>355</v>
      </c>
      <c r="L423" s="60" t="s">
        <v>363</v>
      </c>
      <c r="M423" s="54" t="s">
        <v>345</v>
      </c>
      <c r="N423" s="85">
        <v>5</v>
      </c>
      <c r="O423" s="54" t="s">
        <v>564</v>
      </c>
      <c r="P423" s="54">
        <v>35</v>
      </c>
    </row>
    <row r="424" spans="2:16">
      <c r="B424" s="54" t="s">
        <v>65</v>
      </c>
      <c r="C424" s="54" t="s">
        <v>1193</v>
      </c>
      <c r="D424" s="54" t="s">
        <v>226</v>
      </c>
      <c r="E424" s="60" t="s">
        <v>227</v>
      </c>
      <c r="F424" s="85" t="s">
        <v>342</v>
      </c>
      <c r="G424" s="85" t="s">
        <v>343</v>
      </c>
      <c r="H424" s="86" t="s">
        <v>344</v>
      </c>
      <c r="I424" s="87" t="str">
        <f t="shared" si="16"/>
        <v>Golay0459_S0618</v>
      </c>
      <c r="J424" s="87" t="str">
        <f t="shared" si="17"/>
        <v>gtcGGCCTATAAGTCtgGTGYCAGCMGCCGCGGTA</v>
      </c>
      <c r="K424" s="54" t="s">
        <v>355</v>
      </c>
      <c r="L424" s="60" t="s">
        <v>363</v>
      </c>
      <c r="M424" s="54" t="s">
        <v>345</v>
      </c>
      <c r="N424" s="85">
        <v>5</v>
      </c>
      <c r="O424" s="54" t="s">
        <v>564</v>
      </c>
      <c r="P424" s="54">
        <v>35</v>
      </c>
    </row>
    <row r="425" spans="2:16">
      <c r="B425" s="54" t="s">
        <v>64</v>
      </c>
      <c r="C425" s="54" t="s">
        <v>1194</v>
      </c>
      <c r="D425" s="54" t="s">
        <v>228</v>
      </c>
      <c r="E425" s="60" t="s">
        <v>229</v>
      </c>
      <c r="F425" s="85" t="s">
        <v>342</v>
      </c>
      <c r="G425" s="85" t="s">
        <v>343</v>
      </c>
      <c r="H425" s="86" t="s">
        <v>344</v>
      </c>
      <c r="I425" s="87" t="str">
        <f t="shared" si="16"/>
        <v>Golay0460_S0888</v>
      </c>
      <c r="J425" s="87" t="str">
        <f t="shared" si="17"/>
        <v>gtcTCCATTTCATGCtgGTGYCAGCMGCCGCGGTA</v>
      </c>
      <c r="K425" s="54" t="s">
        <v>355</v>
      </c>
      <c r="L425" s="60" t="s">
        <v>363</v>
      </c>
      <c r="M425" s="54" t="s">
        <v>345</v>
      </c>
      <c r="N425" s="85">
        <v>5</v>
      </c>
      <c r="O425" s="54" t="s">
        <v>564</v>
      </c>
      <c r="P425" s="54">
        <v>35</v>
      </c>
    </row>
    <row r="426" spans="2:16">
      <c r="B426" s="54" t="s">
        <v>63</v>
      </c>
      <c r="C426" s="84" t="s">
        <v>1195</v>
      </c>
      <c r="D426" s="54" t="s">
        <v>230</v>
      </c>
      <c r="E426" s="60" t="s">
        <v>231</v>
      </c>
      <c r="F426" s="85" t="s">
        <v>342</v>
      </c>
      <c r="G426" s="85" t="s">
        <v>343</v>
      </c>
      <c r="H426" s="86" t="s">
        <v>344</v>
      </c>
      <c r="I426" s="87" t="str">
        <f t="shared" si="16"/>
        <v>Golay0461_NC05</v>
      </c>
      <c r="J426" s="87" t="str">
        <f t="shared" si="17"/>
        <v>gtcTCGGCGATCATCtgGTGYCAGCMGCCGCGGTA</v>
      </c>
      <c r="K426" s="54" t="s">
        <v>355</v>
      </c>
      <c r="L426" s="60" t="s">
        <v>363</v>
      </c>
      <c r="M426" s="54" t="s">
        <v>345</v>
      </c>
      <c r="N426" s="85">
        <v>5</v>
      </c>
      <c r="O426" s="54" t="s">
        <v>565</v>
      </c>
      <c r="P426" s="54">
        <v>35</v>
      </c>
    </row>
    <row r="427" spans="2:16">
      <c r="B427" s="54" t="s">
        <v>62</v>
      </c>
      <c r="C427" s="54" t="s">
        <v>1196</v>
      </c>
      <c r="D427" s="54" t="s">
        <v>232</v>
      </c>
      <c r="E427" s="60" t="s">
        <v>233</v>
      </c>
      <c r="F427" s="85" t="s">
        <v>342</v>
      </c>
      <c r="G427" s="85" t="s">
        <v>343</v>
      </c>
      <c r="H427" s="86" t="s">
        <v>344</v>
      </c>
      <c r="I427" s="87" t="str">
        <f t="shared" si="16"/>
        <v>Golay0462_S0565</v>
      </c>
      <c r="J427" s="87" t="str">
        <f t="shared" si="17"/>
        <v>gtcGTTTCACGCGAAtgGTGYCAGCMGCCGCGGTA</v>
      </c>
      <c r="K427" s="54" t="s">
        <v>355</v>
      </c>
      <c r="L427" s="60" t="s">
        <v>363</v>
      </c>
      <c r="M427" s="54" t="s">
        <v>345</v>
      </c>
      <c r="N427" s="85">
        <v>5</v>
      </c>
      <c r="O427" s="54" t="s">
        <v>564</v>
      </c>
      <c r="P427" s="54">
        <v>35</v>
      </c>
    </row>
    <row r="428" spans="2:16">
      <c r="B428" s="54" t="s">
        <v>61</v>
      </c>
      <c r="C428" s="54" t="s">
        <v>1197</v>
      </c>
      <c r="D428" s="54" t="s">
        <v>234</v>
      </c>
      <c r="E428" s="60" t="s">
        <v>235</v>
      </c>
      <c r="F428" s="85" t="s">
        <v>342</v>
      </c>
      <c r="G428" s="85" t="s">
        <v>343</v>
      </c>
      <c r="H428" s="86" t="s">
        <v>344</v>
      </c>
      <c r="I428" s="87" t="str">
        <f t="shared" si="16"/>
        <v>Golay0463_S0743</v>
      </c>
      <c r="J428" s="87" t="str">
        <f t="shared" si="17"/>
        <v>gtcACAAGAACCTTGtgGTGYCAGCMGCCGCGGTA</v>
      </c>
      <c r="K428" s="54" t="s">
        <v>355</v>
      </c>
      <c r="L428" s="60" t="s">
        <v>363</v>
      </c>
      <c r="M428" s="54" t="s">
        <v>345</v>
      </c>
      <c r="N428" s="85">
        <v>5</v>
      </c>
      <c r="O428" s="54" t="s">
        <v>564</v>
      </c>
      <c r="P428" s="54">
        <v>35</v>
      </c>
    </row>
    <row r="429" spans="2:16">
      <c r="B429" s="54" t="s">
        <v>60</v>
      </c>
      <c r="C429" s="54" t="s">
        <v>1198</v>
      </c>
      <c r="D429" s="54" t="s">
        <v>236</v>
      </c>
      <c r="E429" s="60" t="s">
        <v>237</v>
      </c>
      <c r="F429" s="85" t="s">
        <v>342</v>
      </c>
      <c r="G429" s="85" t="s">
        <v>343</v>
      </c>
      <c r="H429" s="86" t="s">
        <v>344</v>
      </c>
      <c r="I429" s="87" t="str">
        <f t="shared" si="16"/>
        <v>Golay0464_S0797</v>
      </c>
      <c r="J429" s="87" t="str">
        <f t="shared" si="17"/>
        <v>gtcTACTCTCTTAGCtgGTGYCAGCMGCCGCGGTA</v>
      </c>
      <c r="K429" s="54" t="s">
        <v>355</v>
      </c>
      <c r="L429" s="60" t="s">
        <v>363</v>
      </c>
      <c r="M429" s="54" t="s">
        <v>345</v>
      </c>
      <c r="N429" s="85">
        <v>5</v>
      </c>
      <c r="O429" s="54" t="s">
        <v>564</v>
      </c>
      <c r="P429" s="54">
        <v>35</v>
      </c>
    </row>
    <row r="430" spans="2:16">
      <c r="B430" s="54" t="s">
        <v>59</v>
      </c>
      <c r="C430" s="54" t="s">
        <v>1199</v>
      </c>
      <c r="D430" s="54" t="s">
        <v>238</v>
      </c>
      <c r="E430" s="60" t="s">
        <v>239</v>
      </c>
      <c r="F430" s="85" t="s">
        <v>342</v>
      </c>
      <c r="G430" s="85" t="s">
        <v>343</v>
      </c>
      <c r="H430" s="86" t="s">
        <v>344</v>
      </c>
      <c r="I430" s="87" t="str">
        <f t="shared" si="16"/>
        <v>Golay0465_S0601</v>
      </c>
      <c r="J430" s="87" t="str">
        <f t="shared" si="17"/>
        <v>gtcAACTGTTCGCGCtgGTGYCAGCMGCCGCGGTA</v>
      </c>
      <c r="K430" s="54" t="s">
        <v>355</v>
      </c>
      <c r="L430" s="60" t="s">
        <v>363</v>
      </c>
      <c r="M430" s="54" t="s">
        <v>345</v>
      </c>
      <c r="N430" s="85">
        <v>5</v>
      </c>
      <c r="O430" s="54" t="s">
        <v>564</v>
      </c>
      <c r="P430" s="54">
        <v>35</v>
      </c>
    </row>
    <row r="431" spans="2:16">
      <c r="B431" s="54" t="s">
        <v>58</v>
      </c>
      <c r="C431" s="54" t="s">
        <v>1200</v>
      </c>
      <c r="D431" s="54" t="s">
        <v>240</v>
      </c>
      <c r="E431" s="60" t="s">
        <v>241</v>
      </c>
      <c r="F431" s="85" t="s">
        <v>342</v>
      </c>
      <c r="G431" s="85" t="s">
        <v>343</v>
      </c>
      <c r="H431" s="86" t="s">
        <v>344</v>
      </c>
      <c r="I431" s="87" t="str">
        <f t="shared" si="16"/>
        <v>Golay0466_S0586</v>
      </c>
      <c r="J431" s="87" t="str">
        <f t="shared" si="17"/>
        <v>gtcCGAAGCATCTACtgGTGYCAGCMGCCGCGGTA</v>
      </c>
      <c r="K431" s="54" t="s">
        <v>355</v>
      </c>
      <c r="L431" s="60" t="s">
        <v>363</v>
      </c>
      <c r="M431" s="54" t="s">
        <v>345</v>
      </c>
      <c r="N431" s="85">
        <v>5</v>
      </c>
      <c r="O431" s="54" t="s">
        <v>564</v>
      </c>
      <c r="P431" s="54">
        <v>35</v>
      </c>
    </row>
    <row r="432" spans="2:16">
      <c r="B432" s="54" t="s">
        <v>57</v>
      </c>
      <c r="C432" s="54" t="s">
        <v>1201</v>
      </c>
      <c r="D432" s="54" t="s">
        <v>242</v>
      </c>
      <c r="E432" s="60" t="s">
        <v>243</v>
      </c>
      <c r="F432" s="85" t="s">
        <v>342</v>
      </c>
      <c r="G432" s="85" t="s">
        <v>343</v>
      </c>
      <c r="H432" s="86" t="s">
        <v>344</v>
      </c>
      <c r="I432" s="87" t="str">
        <f t="shared" si="16"/>
        <v>Golay0467_S0501</v>
      </c>
      <c r="J432" s="87" t="str">
        <f t="shared" si="17"/>
        <v>gtcGTTTGGCCACACtgGTGYCAGCMGCCGCGGTA</v>
      </c>
      <c r="K432" s="54" t="s">
        <v>355</v>
      </c>
      <c r="L432" s="60" t="s">
        <v>363</v>
      </c>
      <c r="M432" s="54" t="s">
        <v>345</v>
      </c>
      <c r="N432" s="85">
        <v>5</v>
      </c>
      <c r="O432" s="54" t="s">
        <v>564</v>
      </c>
      <c r="P432" s="54">
        <v>35</v>
      </c>
    </row>
    <row r="433" spans="2:16">
      <c r="B433" s="54" t="s">
        <v>56</v>
      </c>
      <c r="C433" s="54" t="s">
        <v>1202</v>
      </c>
      <c r="D433" s="54" t="s">
        <v>244</v>
      </c>
      <c r="E433" s="60" t="s">
        <v>245</v>
      </c>
      <c r="F433" s="85" t="s">
        <v>342</v>
      </c>
      <c r="G433" s="85" t="s">
        <v>343</v>
      </c>
      <c r="H433" s="86" t="s">
        <v>344</v>
      </c>
      <c r="I433" s="87" t="str">
        <f t="shared" si="16"/>
        <v>Golay0468_S0533</v>
      </c>
      <c r="J433" s="87" t="str">
        <f t="shared" si="17"/>
        <v>gtcTCAGGTTGCCCAtgGTGYCAGCMGCCGCGGTA</v>
      </c>
      <c r="K433" s="54" t="s">
        <v>355</v>
      </c>
      <c r="L433" s="60" t="s">
        <v>363</v>
      </c>
      <c r="M433" s="54" t="s">
        <v>345</v>
      </c>
      <c r="N433" s="85">
        <v>5</v>
      </c>
      <c r="O433" s="54" t="s">
        <v>564</v>
      </c>
      <c r="P433" s="54">
        <v>35</v>
      </c>
    </row>
    <row r="434" spans="2:16">
      <c r="B434" s="54" t="s">
        <v>55</v>
      </c>
      <c r="C434" s="54" t="s">
        <v>1203</v>
      </c>
      <c r="D434" s="54" t="s">
        <v>246</v>
      </c>
      <c r="E434" s="60" t="s">
        <v>247</v>
      </c>
      <c r="F434" s="85" t="s">
        <v>342</v>
      </c>
      <c r="G434" s="85" t="s">
        <v>343</v>
      </c>
      <c r="H434" s="86" t="s">
        <v>344</v>
      </c>
      <c r="I434" s="87" t="str">
        <f t="shared" si="16"/>
        <v>Golay0469_S0859</v>
      </c>
      <c r="J434" s="87" t="str">
        <f t="shared" si="17"/>
        <v>gtcTCATTCCACTCAtgGTGYCAGCMGCCGCGGTA</v>
      </c>
      <c r="K434" s="54" t="s">
        <v>355</v>
      </c>
      <c r="L434" s="60" t="s">
        <v>363</v>
      </c>
      <c r="M434" s="54" t="s">
        <v>345</v>
      </c>
      <c r="N434" s="85">
        <v>5</v>
      </c>
      <c r="O434" s="54" t="s">
        <v>564</v>
      </c>
      <c r="P434" s="54">
        <v>35</v>
      </c>
    </row>
    <row r="435" spans="2:16">
      <c r="B435" s="54" t="s">
        <v>54</v>
      </c>
      <c r="C435" s="54" t="s">
        <v>1204</v>
      </c>
      <c r="D435" s="54" t="s">
        <v>248</v>
      </c>
      <c r="E435" s="60" t="s">
        <v>249</v>
      </c>
      <c r="F435" s="85" t="s">
        <v>342</v>
      </c>
      <c r="G435" s="85" t="s">
        <v>343</v>
      </c>
      <c r="H435" s="86" t="s">
        <v>344</v>
      </c>
      <c r="I435" s="87" t="str">
        <f t="shared" si="16"/>
        <v>Golay0470_S0568</v>
      </c>
      <c r="J435" s="87" t="str">
        <f t="shared" si="17"/>
        <v>gtcGTCACATCACGAtgGTGYCAGCMGCCGCGGTA</v>
      </c>
      <c r="K435" s="54" t="s">
        <v>355</v>
      </c>
      <c r="L435" s="60" t="s">
        <v>363</v>
      </c>
      <c r="M435" s="54" t="s">
        <v>345</v>
      </c>
      <c r="N435" s="85">
        <v>5</v>
      </c>
      <c r="O435" s="54" t="s">
        <v>564</v>
      </c>
      <c r="P435" s="54">
        <v>35</v>
      </c>
    </row>
    <row r="436" spans="2:16">
      <c r="B436" s="54" t="s">
        <v>53</v>
      </c>
      <c r="C436" s="54" t="s">
        <v>1205</v>
      </c>
      <c r="D436" s="54" t="s">
        <v>250</v>
      </c>
      <c r="E436" s="60" t="s">
        <v>251</v>
      </c>
      <c r="F436" s="85" t="s">
        <v>342</v>
      </c>
      <c r="G436" s="85" t="s">
        <v>343</v>
      </c>
      <c r="H436" s="86" t="s">
        <v>344</v>
      </c>
      <c r="I436" s="87" t="str">
        <f t="shared" si="16"/>
        <v>Golay0471_S0511</v>
      </c>
      <c r="J436" s="87" t="str">
        <f t="shared" si="17"/>
        <v>gtcCGACATTTCTCTtgGTGYCAGCMGCCGCGGTA</v>
      </c>
      <c r="K436" s="54" t="s">
        <v>355</v>
      </c>
      <c r="L436" s="60" t="s">
        <v>363</v>
      </c>
      <c r="M436" s="54" t="s">
        <v>345</v>
      </c>
      <c r="N436" s="85">
        <v>5</v>
      </c>
      <c r="O436" s="54" t="s">
        <v>564</v>
      </c>
      <c r="P436" s="54">
        <v>35</v>
      </c>
    </row>
    <row r="437" spans="2:16">
      <c r="B437" s="54" t="s">
        <v>52</v>
      </c>
      <c r="C437" s="54" t="s">
        <v>1206</v>
      </c>
      <c r="D437" s="54" t="s">
        <v>252</v>
      </c>
      <c r="E437" s="60" t="s">
        <v>253</v>
      </c>
      <c r="F437" s="85" t="s">
        <v>342</v>
      </c>
      <c r="G437" s="85" t="s">
        <v>343</v>
      </c>
      <c r="H437" s="86" t="s">
        <v>344</v>
      </c>
      <c r="I437" s="87" t="str">
        <f t="shared" si="16"/>
        <v>Golay0472_S0623</v>
      </c>
      <c r="J437" s="87" t="str">
        <f t="shared" si="17"/>
        <v>gtcGGACGTTAACTAtgGTGYCAGCMGCCGCGGTA</v>
      </c>
      <c r="K437" s="54" t="s">
        <v>355</v>
      </c>
      <c r="L437" s="60" t="s">
        <v>363</v>
      </c>
      <c r="M437" s="54" t="s">
        <v>345</v>
      </c>
      <c r="N437" s="85">
        <v>5</v>
      </c>
      <c r="O437" s="54" t="s">
        <v>564</v>
      </c>
      <c r="P437" s="54">
        <v>35</v>
      </c>
    </row>
    <row r="438" spans="2:16">
      <c r="B438" s="54" t="s">
        <v>51</v>
      </c>
      <c r="C438" s="54" t="s">
        <v>1207</v>
      </c>
      <c r="D438" s="54" t="s">
        <v>254</v>
      </c>
      <c r="E438" s="60" t="s">
        <v>255</v>
      </c>
      <c r="F438" s="85" t="s">
        <v>342</v>
      </c>
      <c r="G438" s="85" t="s">
        <v>343</v>
      </c>
      <c r="H438" s="86" t="s">
        <v>344</v>
      </c>
      <c r="I438" s="87" t="str">
        <f t="shared" si="16"/>
        <v>Golay0473_S0851</v>
      </c>
      <c r="J438" s="87" t="str">
        <f t="shared" si="17"/>
        <v>gtcTAGCAGTTGCGTtgGTGYCAGCMGCCGCGGTA</v>
      </c>
      <c r="K438" s="54" t="s">
        <v>355</v>
      </c>
      <c r="L438" s="60" t="s">
        <v>363</v>
      </c>
      <c r="M438" s="54" t="s">
        <v>345</v>
      </c>
      <c r="N438" s="85">
        <v>5</v>
      </c>
      <c r="O438" s="54" t="s">
        <v>564</v>
      </c>
      <c r="P438" s="54">
        <v>35</v>
      </c>
    </row>
    <row r="439" spans="2:16">
      <c r="B439" s="54" t="s">
        <v>50</v>
      </c>
      <c r="C439" s="54" t="s">
        <v>1208</v>
      </c>
      <c r="D439" s="54" t="s">
        <v>256</v>
      </c>
      <c r="E439" s="60" t="s">
        <v>257</v>
      </c>
      <c r="F439" s="85" t="s">
        <v>342</v>
      </c>
      <c r="G439" s="85" t="s">
        <v>343</v>
      </c>
      <c r="H439" s="86" t="s">
        <v>344</v>
      </c>
      <c r="I439" s="87" t="str">
        <f t="shared" si="16"/>
        <v>Golay0474_S0964</v>
      </c>
      <c r="J439" s="87" t="str">
        <f t="shared" si="17"/>
        <v>gtcCACGCTATTGGAtgGTGYCAGCMGCCGCGGTA</v>
      </c>
      <c r="K439" s="54" t="s">
        <v>355</v>
      </c>
      <c r="L439" s="60" t="s">
        <v>363</v>
      </c>
      <c r="M439" s="54" t="s">
        <v>345</v>
      </c>
      <c r="N439" s="85">
        <v>5</v>
      </c>
      <c r="O439" s="54" t="s">
        <v>564</v>
      </c>
      <c r="P439" s="54">
        <v>35</v>
      </c>
    </row>
    <row r="440" spans="2:16">
      <c r="B440" s="54" t="s">
        <v>49</v>
      </c>
      <c r="C440" s="54" t="s">
        <v>1209</v>
      </c>
      <c r="D440" s="54" t="s">
        <v>258</v>
      </c>
      <c r="E440" s="60" t="s">
        <v>259</v>
      </c>
      <c r="F440" s="85" t="s">
        <v>342</v>
      </c>
      <c r="G440" s="85" t="s">
        <v>343</v>
      </c>
      <c r="H440" s="86" t="s">
        <v>344</v>
      </c>
      <c r="I440" s="87" t="str">
        <f t="shared" si="16"/>
        <v>Golay0475_S0496</v>
      </c>
      <c r="J440" s="87" t="str">
        <f t="shared" si="17"/>
        <v>gtcAACTTCACTTCCtgGTGYCAGCMGCCGCGGTA</v>
      </c>
      <c r="K440" s="54" t="s">
        <v>355</v>
      </c>
      <c r="L440" s="60" t="s">
        <v>363</v>
      </c>
      <c r="M440" s="54" t="s">
        <v>345</v>
      </c>
      <c r="N440" s="85">
        <v>5</v>
      </c>
      <c r="O440" s="54" t="s">
        <v>564</v>
      </c>
      <c r="P440" s="54">
        <v>35</v>
      </c>
    </row>
    <row r="441" spans="2:16">
      <c r="B441" s="54" t="s">
        <v>48</v>
      </c>
      <c r="C441" s="54" t="s">
        <v>1210</v>
      </c>
      <c r="D441" s="54" t="s">
        <v>260</v>
      </c>
      <c r="E441" s="60" t="s">
        <v>261</v>
      </c>
      <c r="F441" s="85" t="s">
        <v>342</v>
      </c>
      <c r="G441" s="85" t="s">
        <v>343</v>
      </c>
      <c r="H441" s="86" t="s">
        <v>344</v>
      </c>
      <c r="I441" s="87" t="str">
        <f t="shared" si="16"/>
        <v>Golay0476_S0936</v>
      </c>
      <c r="J441" s="87" t="str">
        <f t="shared" si="17"/>
        <v>gtcCCAGTGGATATAtgGTGYCAGCMGCCGCGGTA</v>
      </c>
      <c r="K441" s="54" t="s">
        <v>355</v>
      </c>
      <c r="L441" s="60" t="s">
        <v>363</v>
      </c>
      <c r="M441" s="54" t="s">
        <v>345</v>
      </c>
      <c r="N441" s="85">
        <v>5</v>
      </c>
      <c r="O441" s="54" t="s">
        <v>564</v>
      </c>
      <c r="P441" s="54">
        <v>35</v>
      </c>
    </row>
    <row r="442" spans="2:16">
      <c r="B442" s="54" t="s">
        <v>47</v>
      </c>
      <c r="C442" s="54" t="s">
        <v>1211</v>
      </c>
      <c r="D442" s="54" t="s">
        <v>262</v>
      </c>
      <c r="E442" s="60" t="s">
        <v>263</v>
      </c>
      <c r="F442" s="85" t="s">
        <v>342</v>
      </c>
      <c r="G442" s="85" t="s">
        <v>343</v>
      </c>
      <c r="H442" s="86" t="s">
        <v>344</v>
      </c>
      <c r="I442" s="87" t="str">
        <f t="shared" si="16"/>
        <v>Golay0477_S0933</v>
      </c>
      <c r="J442" s="87" t="str">
        <f t="shared" si="17"/>
        <v>gtcTGTGTGTAACGCtgGTGYCAGCMGCCGCGGTA</v>
      </c>
      <c r="K442" s="54" t="s">
        <v>355</v>
      </c>
      <c r="L442" s="60" t="s">
        <v>363</v>
      </c>
      <c r="M442" s="54" t="s">
        <v>345</v>
      </c>
      <c r="N442" s="85">
        <v>5</v>
      </c>
      <c r="O442" s="54" t="s">
        <v>564</v>
      </c>
      <c r="P442" s="54">
        <v>35</v>
      </c>
    </row>
    <row r="443" spans="2:16">
      <c r="B443" s="54" t="s">
        <v>46</v>
      </c>
      <c r="C443" s="54" t="s">
        <v>1212</v>
      </c>
      <c r="D443" s="54" t="s">
        <v>264</v>
      </c>
      <c r="E443" s="60" t="s">
        <v>265</v>
      </c>
      <c r="F443" s="85" t="s">
        <v>342</v>
      </c>
      <c r="G443" s="85" t="s">
        <v>343</v>
      </c>
      <c r="H443" s="86" t="s">
        <v>344</v>
      </c>
      <c r="I443" s="87" t="str">
        <f t="shared" si="16"/>
        <v>Golay0478_S0942</v>
      </c>
      <c r="J443" s="87" t="str">
        <f t="shared" si="17"/>
        <v>gtcCCAATCGTGCAAtgGTGYCAGCMGCCGCGGTA</v>
      </c>
      <c r="K443" s="54" t="s">
        <v>355</v>
      </c>
      <c r="L443" s="60" t="s">
        <v>363</v>
      </c>
      <c r="M443" s="54" t="s">
        <v>345</v>
      </c>
      <c r="N443" s="85">
        <v>5</v>
      </c>
      <c r="O443" s="54" t="s">
        <v>564</v>
      </c>
      <c r="P443" s="54">
        <v>35</v>
      </c>
    </row>
    <row r="444" spans="2:16">
      <c r="B444" s="54" t="s">
        <v>45</v>
      </c>
      <c r="C444" s="54" t="s">
        <v>1213</v>
      </c>
      <c r="D444" s="54" t="s">
        <v>266</v>
      </c>
      <c r="E444" s="60" t="s">
        <v>267</v>
      </c>
      <c r="F444" s="85" t="s">
        <v>342</v>
      </c>
      <c r="G444" s="85" t="s">
        <v>343</v>
      </c>
      <c r="H444" s="86" t="s">
        <v>344</v>
      </c>
      <c r="I444" s="87" t="str">
        <f t="shared" si="16"/>
        <v>Golay0479_S0383</v>
      </c>
      <c r="J444" s="87" t="str">
        <f t="shared" si="17"/>
        <v>gtcAGGCTAGCAGAGtgGTGYCAGCMGCCGCGGTA</v>
      </c>
      <c r="K444" s="54" t="s">
        <v>355</v>
      </c>
      <c r="L444" s="60" t="s">
        <v>363</v>
      </c>
      <c r="M444" s="54" t="s">
        <v>345</v>
      </c>
      <c r="N444" s="85">
        <v>5</v>
      </c>
      <c r="O444" s="54" t="s">
        <v>564</v>
      </c>
      <c r="P444" s="54">
        <v>35</v>
      </c>
    </row>
    <row r="445" spans="2:16">
      <c r="B445" s="54" t="s">
        <v>44</v>
      </c>
      <c r="C445" s="54" t="s">
        <v>1214</v>
      </c>
      <c r="D445" s="54" t="s">
        <v>268</v>
      </c>
      <c r="E445" s="60" t="s">
        <v>269</v>
      </c>
      <c r="F445" s="85" t="s">
        <v>342</v>
      </c>
      <c r="G445" s="85" t="s">
        <v>343</v>
      </c>
      <c r="H445" s="86" t="s">
        <v>344</v>
      </c>
      <c r="I445" s="87" t="str">
        <f t="shared" si="16"/>
        <v>Golay0480_S0972</v>
      </c>
      <c r="J445" s="87" t="str">
        <f t="shared" si="17"/>
        <v>gtcGTCACTCCGAACtgGTGYCAGCMGCCGCGGTA</v>
      </c>
      <c r="K445" s="54" t="s">
        <v>355</v>
      </c>
      <c r="L445" s="60" t="s">
        <v>363</v>
      </c>
      <c r="M445" s="54" t="s">
        <v>345</v>
      </c>
      <c r="N445" s="85">
        <v>5</v>
      </c>
      <c r="O445" s="54" t="s">
        <v>564</v>
      </c>
      <c r="P445" s="54">
        <v>35</v>
      </c>
    </row>
    <row r="446" spans="2:16">
      <c r="B446" s="54" t="s">
        <v>43</v>
      </c>
      <c r="C446" s="54" t="s">
        <v>1215</v>
      </c>
      <c r="D446" s="54" t="s">
        <v>270</v>
      </c>
      <c r="E446" s="60" t="s">
        <v>271</v>
      </c>
      <c r="F446" s="85" t="s">
        <v>342</v>
      </c>
      <c r="G446" s="85" t="s">
        <v>343</v>
      </c>
      <c r="H446" s="86" t="s">
        <v>344</v>
      </c>
      <c r="I446" s="87" t="str">
        <f t="shared" si="16"/>
        <v>Golay0481_S0959</v>
      </c>
      <c r="J446" s="87" t="str">
        <f t="shared" si="17"/>
        <v>gtcCACCGAAATCTGtgGTGYCAGCMGCCGCGGTA</v>
      </c>
      <c r="K446" s="54" t="s">
        <v>355</v>
      </c>
      <c r="L446" s="60" t="s">
        <v>363</v>
      </c>
      <c r="M446" s="54" t="s">
        <v>345</v>
      </c>
      <c r="N446" s="85">
        <v>5</v>
      </c>
      <c r="O446" s="54" t="s">
        <v>564</v>
      </c>
      <c r="P446" s="54">
        <v>35</v>
      </c>
    </row>
    <row r="447" spans="2:16">
      <c r="B447" s="54" t="s">
        <v>42</v>
      </c>
      <c r="C447" s="54" t="s">
        <v>1216</v>
      </c>
      <c r="D447" s="54" t="s">
        <v>272</v>
      </c>
      <c r="E447" s="60" t="s">
        <v>273</v>
      </c>
      <c r="F447" s="85" t="s">
        <v>342</v>
      </c>
      <c r="G447" s="85" t="s">
        <v>343</v>
      </c>
      <c r="H447" s="86" t="s">
        <v>344</v>
      </c>
      <c r="I447" s="87" t="str">
        <f t="shared" si="16"/>
        <v>Golay0482_S1062</v>
      </c>
      <c r="J447" s="87" t="str">
        <f t="shared" si="17"/>
        <v>gtcTGACGTAGAACTtgGTGYCAGCMGCCGCGGTA</v>
      </c>
      <c r="K447" s="54" t="s">
        <v>355</v>
      </c>
      <c r="L447" s="60" t="s">
        <v>363</v>
      </c>
      <c r="M447" s="54" t="s">
        <v>345</v>
      </c>
      <c r="N447" s="85">
        <v>5</v>
      </c>
      <c r="O447" s="54" t="s">
        <v>564</v>
      </c>
      <c r="P447" s="54">
        <v>35</v>
      </c>
    </row>
    <row r="448" spans="2:16">
      <c r="B448" s="54" t="s">
        <v>41</v>
      </c>
      <c r="C448" s="54" t="s">
        <v>1217</v>
      </c>
      <c r="D448" s="54" t="s">
        <v>274</v>
      </c>
      <c r="E448" s="60" t="s">
        <v>275</v>
      </c>
      <c r="F448" s="85" t="s">
        <v>342</v>
      </c>
      <c r="G448" s="85" t="s">
        <v>343</v>
      </c>
      <c r="H448" s="86" t="s">
        <v>344</v>
      </c>
      <c r="I448" s="87" t="str">
        <f t="shared" si="16"/>
        <v>Golay0483_S0925</v>
      </c>
      <c r="J448" s="87" t="str">
        <f t="shared" si="17"/>
        <v>gtcCTATGCCGGCTAtgGTGYCAGCMGCCGCGGTA</v>
      </c>
      <c r="K448" s="54" t="s">
        <v>355</v>
      </c>
      <c r="L448" s="60" t="s">
        <v>363</v>
      </c>
      <c r="M448" s="54" t="s">
        <v>345</v>
      </c>
      <c r="N448" s="85">
        <v>5</v>
      </c>
      <c r="O448" s="54" t="s">
        <v>564</v>
      </c>
      <c r="P448" s="54">
        <v>35</v>
      </c>
    </row>
    <row r="449" spans="2:16">
      <c r="B449" s="54" t="s">
        <v>40</v>
      </c>
      <c r="C449" s="54" t="s">
        <v>1218</v>
      </c>
      <c r="D449" s="54" t="s">
        <v>276</v>
      </c>
      <c r="E449" s="60" t="s">
        <v>277</v>
      </c>
      <c r="F449" s="85" t="s">
        <v>342</v>
      </c>
      <c r="G449" s="85" t="s">
        <v>343</v>
      </c>
      <c r="H449" s="86" t="s">
        <v>344</v>
      </c>
      <c r="I449" s="87" t="str">
        <f t="shared" si="16"/>
        <v>Golay0484_S0540</v>
      </c>
      <c r="J449" s="87" t="str">
        <f t="shared" si="17"/>
        <v>gtcGTGGTATGGGAGtgGTGYCAGCMGCCGCGGTA</v>
      </c>
      <c r="K449" s="54" t="s">
        <v>355</v>
      </c>
      <c r="L449" s="60" t="s">
        <v>363</v>
      </c>
      <c r="M449" s="54" t="s">
        <v>345</v>
      </c>
      <c r="N449" s="85">
        <v>5</v>
      </c>
      <c r="O449" s="54" t="s">
        <v>564</v>
      </c>
      <c r="P449" s="54">
        <v>35</v>
      </c>
    </row>
    <row r="450" spans="2:16">
      <c r="B450" s="54" t="s">
        <v>39</v>
      </c>
      <c r="C450" s="54" t="s">
        <v>1219</v>
      </c>
      <c r="D450" s="54" t="s">
        <v>278</v>
      </c>
      <c r="E450" s="60" t="s">
        <v>279</v>
      </c>
      <c r="F450" s="85" t="s">
        <v>342</v>
      </c>
      <c r="G450" s="85" t="s">
        <v>343</v>
      </c>
      <c r="H450" s="86" t="s">
        <v>344</v>
      </c>
      <c r="I450" s="87" t="str">
        <f t="shared" si="16"/>
        <v>Golay0485_S0712</v>
      </c>
      <c r="J450" s="87" t="str">
        <f t="shared" si="17"/>
        <v>gtcTGTACCAACCGAtgGTGYCAGCMGCCGCGGTA</v>
      </c>
      <c r="K450" s="54" t="s">
        <v>355</v>
      </c>
      <c r="L450" s="60" t="s">
        <v>363</v>
      </c>
      <c r="M450" s="54" t="s">
        <v>345</v>
      </c>
      <c r="N450" s="85">
        <v>5</v>
      </c>
      <c r="O450" s="54" t="s">
        <v>564</v>
      </c>
      <c r="P450" s="54">
        <v>35</v>
      </c>
    </row>
    <row r="451" spans="2:16">
      <c r="B451" s="54" t="s">
        <v>38</v>
      </c>
      <c r="C451" s="54" t="s">
        <v>1220</v>
      </c>
      <c r="D451" s="54" t="s">
        <v>280</v>
      </c>
      <c r="E451" s="60" t="s">
        <v>281</v>
      </c>
      <c r="F451" s="85" t="s">
        <v>342</v>
      </c>
      <c r="G451" s="85" t="s">
        <v>343</v>
      </c>
      <c r="H451" s="86" t="s">
        <v>344</v>
      </c>
      <c r="I451" s="87" t="str">
        <f t="shared" ref="I451:I481" si="18">(D451&amp;"_"&amp;C451)</f>
        <v>Golay0486_S0416</v>
      </c>
      <c r="J451" s="87" t="str">
        <f t="shared" ref="J451:J481" si="19">CONCATENATE(F451,E451,G451,H451)</f>
        <v>gtcAGGGTACAGGGTtgGTGYCAGCMGCCGCGGTA</v>
      </c>
      <c r="K451" s="54" t="s">
        <v>355</v>
      </c>
      <c r="L451" s="60" t="s">
        <v>363</v>
      </c>
      <c r="M451" s="54" t="s">
        <v>345</v>
      </c>
      <c r="N451" s="85">
        <v>5</v>
      </c>
      <c r="O451" s="54" t="s">
        <v>564</v>
      </c>
      <c r="P451" s="54">
        <v>35</v>
      </c>
    </row>
    <row r="452" spans="2:16">
      <c r="B452" s="54" t="s">
        <v>37</v>
      </c>
      <c r="C452" s="54" t="s">
        <v>1221</v>
      </c>
      <c r="D452" s="54" t="s">
        <v>282</v>
      </c>
      <c r="E452" s="60" t="s">
        <v>283</v>
      </c>
      <c r="F452" s="85" t="s">
        <v>342</v>
      </c>
      <c r="G452" s="85" t="s">
        <v>343</v>
      </c>
      <c r="H452" s="86" t="s">
        <v>344</v>
      </c>
      <c r="I452" s="87" t="str">
        <f t="shared" si="18"/>
        <v>Golay0487_S0719</v>
      </c>
      <c r="J452" s="87" t="str">
        <f t="shared" si="19"/>
        <v>gtcAGAGTGCTAATCtgGTGYCAGCMGCCGCGGTA</v>
      </c>
      <c r="K452" s="54" t="s">
        <v>355</v>
      </c>
      <c r="L452" s="60" t="s">
        <v>363</v>
      </c>
      <c r="M452" s="54" t="s">
        <v>345</v>
      </c>
      <c r="N452" s="85">
        <v>5</v>
      </c>
      <c r="O452" s="54" t="s">
        <v>564</v>
      </c>
      <c r="P452" s="54">
        <v>35</v>
      </c>
    </row>
    <row r="453" spans="2:16">
      <c r="B453" s="54" t="s">
        <v>36</v>
      </c>
      <c r="C453" s="54" t="s">
        <v>1222</v>
      </c>
      <c r="D453" s="54" t="s">
        <v>284</v>
      </c>
      <c r="E453" s="60" t="s">
        <v>285</v>
      </c>
      <c r="F453" s="85" t="s">
        <v>342</v>
      </c>
      <c r="G453" s="85" t="s">
        <v>343</v>
      </c>
      <c r="H453" s="86" t="s">
        <v>344</v>
      </c>
      <c r="I453" s="87" t="str">
        <f t="shared" si="18"/>
        <v>Golay0488_S0711</v>
      </c>
      <c r="J453" s="87" t="str">
        <f t="shared" si="19"/>
        <v>gtcTTGGCGGGTTATtgGTGYCAGCMGCCGCGGTA</v>
      </c>
      <c r="K453" s="54" t="s">
        <v>355</v>
      </c>
      <c r="L453" s="60" t="s">
        <v>363</v>
      </c>
      <c r="M453" s="54" t="s">
        <v>345</v>
      </c>
      <c r="N453" s="85">
        <v>5</v>
      </c>
      <c r="O453" s="54" t="s">
        <v>564</v>
      </c>
      <c r="P453" s="54">
        <v>35</v>
      </c>
    </row>
    <row r="454" spans="2:16">
      <c r="B454" s="54" t="s">
        <v>35</v>
      </c>
      <c r="C454" s="54" t="s">
        <v>1223</v>
      </c>
      <c r="D454" s="54" t="s">
        <v>286</v>
      </c>
      <c r="E454" s="60" t="s">
        <v>287</v>
      </c>
      <c r="F454" s="85" t="s">
        <v>342</v>
      </c>
      <c r="G454" s="85" t="s">
        <v>343</v>
      </c>
      <c r="H454" s="86" t="s">
        <v>344</v>
      </c>
      <c r="I454" s="87" t="str">
        <f t="shared" si="18"/>
        <v>Golay0489_S0662</v>
      </c>
      <c r="J454" s="87" t="str">
        <f t="shared" si="19"/>
        <v>gtcCACGATGGTCATtgGTGYCAGCMGCCGCGGTA</v>
      </c>
      <c r="K454" s="54" t="s">
        <v>355</v>
      </c>
      <c r="L454" s="60" t="s">
        <v>363</v>
      </c>
      <c r="M454" s="54" t="s">
        <v>345</v>
      </c>
      <c r="N454" s="85">
        <v>5</v>
      </c>
      <c r="O454" s="54" t="s">
        <v>564</v>
      </c>
      <c r="P454" s="54">
        <v>35</v>
      </c>
    </row>
    <row r="455" spans="2:16">
      <c r="B455" s="54" t="s">
        <v>34</v>
      </c>
      <c r="C455" s="54" t="s">
        <v>1224</v>
      </c>
      <c r="D455" s="54" t="s">
        <v>288</v>
      </c>
      <c r="E455" s="60" t="s">
        <v>289</v>
      </c>
      <c r="F455" s="85" t="s">
        <v>342</v>
      </c>
      <c r="G455" s="85" t="s">
        <v>343</v>
      </c>
      <c r="H455" s="86" t="s">
        <v>344</v>
      </c>
      <c r="I455" s="87" t="str">
        <f t="shared" si="18"/>
        <v>Golay0490_S0603</v>
      </c>
      <c r="J455" s="87" t="str">
        <f t="shared" si="19"/>
        <v>gtcGTCACCAATCCGtgGTGYCAGCMGCCGCGGTA</v>
      </c>
      <c r="K455" s="54" t="s">
        <v>355</v>
      </c>
      <c r="L455" s="60" t="s">
        <v>363</v>
      </c>
      <c r="M455" s="54" t="s">
        <v>345</v>
      </c>
      <c r="N455" s="85">
        <v>5</v>
      </c>
      <c r="O455" s="54" t="s">
        <v>564</v>
      </c>
      <c r="P455" s="54">
        <v>35</v>
      </c>
    </row>
    <row r="456" spans="2:16">
      <c r="B456" s="54" t="s">
        <v>33</v>
      </c>
      <c r="C456" s="54" t="s">
        <v>1225</v>
      </c>
      <c r="D456" s="54" t="s">
        <v>290</v>
      </c>
      <c r="E456" s="60" t="s">
        <v>291</v>
      </c>
      <c r="F456" s="85" t="s">
        <v>342</v>
      </c>
      <c r="G456" s="85" t="s">
        <v>343</v>
      </c>
      <c r="H456" s="86" t="s">
        <v>344</v>
      </c>
      <c r="I456" s="87" t="str">
        <f t="shared" si="18"/>
        <v>Golay0491_S0571</v>
      </c>
      <c r="J456" s="87" t="str">
        <f t="shared" si="19"/>
        <v>gtcCACTAACAAACGtgGTGYCAGCMGCCGCGGTA</v>
      </c>
      <c r="K456" s="54" t="s">
        <v>355</v>
      </c>
      <c r="L456" s="60" t="s">
        <v>363</v>
      </c>
      <c r="M456" s="54" t="s">
        <v>345</v>
      </c>
      <c r="N456" s="85">
        <v>5</v>
      </c>
      <c r="O456" s="54" t="s">
        <v>564</v>
      </c>
      <c r="P456" s="54">
        <v>35</v>
      </c>
    </row>
    <row r="457" spans="2:16">
      <c r="B457" s="54" t="s">
        <v>32</v>
      </c>
      <c r="C457" s="54" t="s">
        <v>1226</v>
      </c>
      <c r="D457" s="54" t="s">
        <v>292</v>
      </c>
      <c r="E457" s="60" t="s">
        <v>293</v>
      </c>
      <c r="F457" s="85" t="s">
        <v>342</v>
      </c>
      <c r="G457" s="85" t="s">
        <v>343</v>
      </c>
      <c r="H457" s="86" t="s">
        <v>344</v>
      </c>
      <c r="I457" s="87" t="str">
        <f t="shared" si="18"/>
        <v>Golay0492_S0600</v>
      </c>
      <c r="J457" s="87" t="str">
        <f t="shared" si="19"/>
        <v>gtcTTCCAGGCAGATtgGTGYCAGCMGCCGCGGTA</v>
      </c>
      <c r="K457" s="54" t="s">
        <v>355</v>
      </c>
      <c r="L457" s="60" t="s">
        <v>363</v>
      </c>
      <c r="M457" s="54" t="s">
        <v>345</v>
      </c>
      <c r="N457" s="85">
        <v>5</v>
      </c>
      <c r="O457" s="54" t="s">
        <v>564</v>
      </c>
      <c r="P457" s="54">
        <v>35</v>
      </c>
    </row>
    <row r="458" spans="2:16">
      <c r="B458" s="54" t="s">
        <v>31</v>
      </c>
      <c r="C458" s="54" t="s">
        <v>1227</v>
      </c>
      <c r="D458" s="54" t="s">
        <v>294</v>
      </c>
      <c r="E458" s="60" t="s">
        <v>295</v>
      </c>
      <c r="F458" s="85" t="s">
        <v>342</v>
      </c>
      <c r="G458" s="85" t="s">
        <v>343</v>
      </c>
      <c r="H458" s="86" t="s">
        <v>344</v>
      </c>
      <c r="I458" s="87" t="str">
        <f t="shared" si="18"/>
        <v>Golay0493_S0428</v>
      </c>
      <c r="J458" s="87" t="str">
        <f t="shared" si="19"/>
        <v>gtcTATGGTACCCAGtgGTGYCAGCMGCCGCGGTA</v>
      </c>
      <c r="K458" s="54" t="s">
        <v>355</v>
      </c>
      <c r="L458" s="60" t="s">
        <v>363</v>
      </c>
      <c r="M458" s="54" t="s">
        <v>345</v>
      </c>
      <c r="N458" s="85">
        <v>5</v>
      </c>
      <c r="O458" s="54" t="s">
        <v>564</v>
      </c>
      <c r="P458" s="54">
        <v>35</v>
      </c>
    </row>
    <row r="459" spans="2:16">
      <c r="B459" s="54" t="s">
        <v>30</v>
      </c>
      <c r="C459" s="54" t="s">
        <v>1228</v>
      </c>
      <c r="D459" s="54" t="s">
        <v>296</v>
      </c>
      <c r="E459" s="60" t="s">
        <v>297</v>
      </c>
      <c r="F459" s="85" t="s">
        <v>342</v>
      </c>
      <c r="G459" s="85" t="s">
        <v>343</v>
      </c>
      <c r="H459" s="86" t="s">
        <v>344</v>
      </c>
      <c r="I459" s="87" t="str">
        <f t="shared" si="18"/>
        <v>Golay0494_S0387</v>
      </c>
      <c r="J459" s="87" t="str">
        <f t="shared" si="19"/>
        <v>gtcCACGACTTGACAtgGTGYCAGCMGCCGCGGTA</v>
      </c>
      <c r="K459" s="54" t="s">
        <v>355</v>
      </c>
      <c r="L459" s="60" t="s">
        <v>363</v>
      </c>
      <c r="M459" s="54" t="s">
        <v>345</v>
      </c>
      <c r="N459" s="85">
        <v>5</v>
      </c>
      <c r="O459" s="54" t="s">
        <v>564</v>
      </c>
      <c r="P459" s="54">
        <v>35</v>
      </c>
    </row>
    <row r="460" spans="2:16">
      <c r="B460" s="54" t="s">
        <v>29</v>
      </c>
      <c r="C460" s="54" t="s">
        <v>1229</v>
      </c>
      <c r="D460" s="54" t="s">
        <v>298</v>
      </c>
      <c r="E460" s="60" t="s">
        <v>299</v>
      </c>
      <c r="F460" s="85" t="s">
        <v>342</v>
      </c>
      <c r="G460" s="85" t="s">
        <v>343</v>
      </c>
      <c r="H460" s="86" t="s">
        <v>344</v>
      </c>
      <c r="I460" s="87" t="str">
        <f t="shared" si="18"/>
        <v>Golay0495_S0597</v>
      </c>
      <c r="J460" s="87" t="str">
        <f t="shared" si="19"/>
        <v>gtcCTTGGAGGCTTAtgGTGYCAGCMGCCGCGGTA</v>
      </c>
      <c r="K460" s="54" t="s">
        <v>355</v>
      </c>
      <c r="L460" s="60" t="s">
        <v>363</v>
      </c>
      <c r="M460" s="54" t="s">
        <v>345</v>
      </c>
      <c r="N460" s="85">
        <v>5</v>
      </c>
      <c r="O460" s="54" t="s">
        <v>564</v>
      </c>
      <c r="P460" s="54">
        <v>35</v>
      </c>
    </row>
    <row r="461" spans="2:16">
      <c r="B461" s="54" t="s">
        <v>28</v>
      </c>
      <c r="C461" s="54" t="s">
        <v>1230</v>
      </c>
      <c r="D461" s="54" t="s">
        <v>300</v>
      </c>
      <c r="E461" s="60" t="s">
        <v>301</v>
      </c>
      <c r="F461" s="85" t="s">
        <v>342</v>
      </c>
      <c r="G461" s="85" t="s">
        <v>343</v>
      </c>
      <c r="H461" s="86" t="s">
        <v>344</v>
      </c>
      <c r="I461" s="87" t="str">
        <f t="shared" si="18"/>
        <v>Golay0496_S0950</v>
      </c>
      <c r="J461" s="87" t="str">
        <f t="shared" si="19"/>
        <v>gtcACGTGGTTCCACtgGTGYCAGCMGCCGCGGTA</v>
      </c>
      <c r="K461" s="54" t="s">
        <v>355</v>
      </c>
      <c r="L461" s="60" t="s">
        <v>363</v>
      </c>
      <c r="M461" s="54" t="s">
        <v>345</v>
      </c>
      <c r="N461" s="85">
        <v>5</v>
      </c>
      <c r="O461" s="54" t="s">
        <v>564</v>
      </c>
      <c r="P461" s="54">
        <v>35</v>
      </c>
    </row>
    <row r="462" spans="2:16">
      <c r="B462" s="54" t="s">
        <v>27</v>
      </c>
      <c r="C462" s="54" t="s">
        <v>1231</v>
      </c>
      <c r="D462" s="54" t="s">
        <v>302</v>
      </c>
      <c r="E462" s="60" t="s">
        <v>303</v>
      </c>
      <c r="F462" s="85" t="s">
        <v>342</v>
      </c>
      <c r="G462" s="85" t="s">
        <v>343</v>
      </c>
      <c r="H462" s="86" t="s">
        <v>344</v>
      </c>
      <c r="I462" s="87" t="str">
        <f t="shared" si="18"/>
        <v>Golay0497_S0955</v>
      </c>
      <c r="J462" s="87" t="str">
        <f t="shared" si="19"/>
        <v>gtcGACGCTTTGCTGtgGTGYCAGCMGCCGCGGTA</v>
      </c>
      <c r="K462" s="54" t="s">
        <v>355</v>
      </c>
      <c r="L462" s="60" t="s">
        <v>363</v>
      </c>
      <c r="M462" s="54" t="s">
        <v>345</v>
      </c>
      <c r="N462" s="85">
        <v>5</v>
      </c>
      <c r="O462" s="54" t="s">
        <v>564</v>
      </c>
      <c r="P462" s="54">
        <v>35</v>
      </c>
    </row>
    <row r="463" spans="2:16">
      <c r="B463" s="54" t="s">
        <v>26</v>
      </c>
      <c r="C463" s="54" t="s">
        <v>1232</v>
      </c>
      <c r="D463" s="54" t="s">
        <v>304</v>
      </c>
      <c r="E463" s="60" t="s">
        <v>305</v>
      </c>
      <c r="F463" s="85" t="s">
        <v>342</v>
      </c>
      <c r="G463" s="85" t="s">
        <v>343</v>
      </c>
      <c r="H463" s="86" t="s">
        <v>344</v>
      </c>
      <c r="I463" s="87" t="str">
        <f t="shared" si="18"/>
        <v>Golay0498_S0523</v>
      </c>
      <c r="J463" s="87" t="str">
        <f t="shared" si="19"/>
        <v>gtcACAGGGTTTGTAtgGTGYCAGCMGCCGCGGTA</v>
      </c>
      <c r="K463" s="54" t="s">
        <v>355</v>
      </c>
      <c r="L463" s="60" t="s">
        <v>363</v>
      </c>
      <c r="M463" s="54" t="s">
        <v>345</v>
      </c>
      <c r="N463" s="85">
        <v>5</v>
      </c>
      <c r="O463" s="54" t="s">
        <v>564</v>
      </c>
      <c r="P463" s="54">
        <v>35</v>
      </c>
    </row>
    <row r="464" spans="2:16">
      <c r="B464" s="54" t="s">
        <v>24</v>
      </c>
      <c r="C464" s="54" t="s">
        <v>1233</v>
      </c>
      <c r="D464" s="54" t="s">
        <v>306</v>
      </c>
      <c r="E464" s="60" t="s">
        <v>307</v>
      </c>
      <c r="F464" s="85" t="s">
        <v>342</v>
      </c>
      <c r="G464" s="85" t="s">
        <v>343</v>
      </c>
      <c r="H464" s="86" t="s">
        <v>344</v>
      </c>
      <c r="I464" s="87" t="str">
        <f t="shared" si="18"/>
        <v>Golay0499_S0655</v>
      </c>
      <c r="J464" s="87" t="str">
        <f t="shared" si="19"/>
        <v>gtcGCCTATGAGATCtgGTGYCAGCMGCCGCGGTA</v>
      </c>
      <c r="K464" s="54" t="s">
        <v>355</v>
      </c>
      <c r="L464" s="60" t="s">
        <v>363</v>
      </c>
      <c r="M464" s="54" t="s">
        <v>345</v>
      </c>
      <c r="N464" s="85">
        <v>5</v>
      </c>
      <c r="O464" s="54" t="s">
        <v>564</v>
      </c>
      <c r="P464" s="54">
        <v>35</v>
      </c>
    </row>
    <row r="465" spans="2:16">
      <c r="B465" s="54" t="s">
        <v>23</v>
      </c>
      <c r="C465" s="54" t="s">
        <v>1234</v>
      </c>
      <c r="D465" s="54" t="s">
        <v>308</v>
      </c>
      <c r="E465" s="60" t="s">
        <v>309</v>
      </c>
      <c r="F465" s="85" t="s">
        <v>342</v>
      </c>
      <c r="G465" s="85" t="s">
        <v>343</v>
      </c>
      <c r="H465" s="86" t="s">
        <v>344</v>
      </c>
      <c r="I465" s="87" t="str">
        <f t="shared" si="18"/>
        <v>Golay0500_S0976</v>
      </c>
      <c r="J465" s="87" t="str">
        <f t="shared" si="19"/>
        <v>gtcCAAACCTATGGCtgGTGYCAGCMGCCGCGGTA</v>
      </c>
      <c r="K465" s="54" t="s">
        <v>355</v>
      </c>
      <c r="L465" s="60" t="s">
        <v>363</v>
      </c>
      <c r="M465" s="54" t="s">
        <v>345</v>
      </c>
      <c r="N465" s="85">
        <v>5</v>
      </c>
      <c r="O465" s="54" t="s">
        <v>564</v>
      </c>
      <c r="P465" s="54">
        <v>35</v>
      </c>
    </row>
    <row r="466" spans="2:16">
      <c r="B466" s="54" t="s">
        <v>22</v>
      </c>
      <c r="C466" s="54" t="s">
        <v>1235</v>
      </c>
      <c r="D466" s="54" t="s">
        <v>310</v>
      </c>
      <c r="E466" s="60" t="s">
        <v>311</v>
      </c>
      <c r="F466" s="85" t="s">
        <v>342</v>
      </c>
      <c r="G466" s="85" t="s">
        <v>343</v>
      </c>
      <c r="H466" s="86" t="s">
        <v>344</v>
      </c>
      <c r="I466" s="87" t="str">
        <f t="shared" si="18"/>
        <v>Golay0501_S0493</v>
      </c>
      <c r="J466" s="87" t="str">
        <f t="shared" si="19"/>
        <v>gtcATCGCTTAAGGCtgGTGYCAGCMGCCGCGGTA</v>
      </c>
      <c r="K466" s="54" t="s">
        <v>355</v>
      </c>
      <c r="L466" s="60" t="s">
        <v>363</v>
      </c>
      <c r="M466" s="54" t="s">
        <v>345</v>
      </c>
      <c r="N466" s="85">
        <v>5</v>
      </c>
      <c r="O466" s="54" t="s">
        <v>564</v>
      </c>
      <c r="P466" s="54">
        <v>35</v>
      </c>
    </row>
    <row r="467" spans="2:16">
      <c r="B467" s="54" t="s">
        <v>21</v>
      </c>
      <c r="C467" s="54" t="s">
        <v>1236</v>
      </c>
      <c r="D467" s="54" t="s">
        <v>312</v>
      </c>
      <c r="E467" s="60" t="s">
        <v>313</v>
      </c>
      <c r="F467" s="85" t="s">
        <v>342</v>
      </c>
      <c r="G467" s="85" t="s">
        <v>343</v>
      </c>
      <c r="H467" s="86" t="s">
        <v>344</v>
      </c>
      <c r="I467" s="87" t="str">
        <f t="shared" si="18"/>
        <v>Golay0502_S0527</v>
      </c>
      <c r="J467" s="87" t="str">
        <f t="shared" si="19"/>
        <v>gtcACCATCCAACGAtgGTGYCAGCMGCCGCGGTA</v>
      </c>
      <c r="K467" s="54" t="s">
        <v>355</v>
      </c>
      <c r="L467" s="60" t="s">
        <v>363</v>
      </c>
      <c r="M467" s="54" t="s">
        <v>345</v>
      </c>
      <c r="N467" s="85">
        <v>5</v>
      </c>
      <c r="O467" s="54" t="s">
        <v>564</v>
      </c>
      <c r="P467" s="54">
        <v>35</v>
      </c>
    </row>
    <row r="468" spans="2:16">
      <c r="B468" s="54" t="s">
        <v>20</v>
      </c>
      <c r="C468" s="54" t="s">
        <v>1237</v>
      </c>
      <c r="D468" s="54" t="s">
        <v>314</v>
      </c>
      <c r="E468" s="60" t="s">
        <v>315</v>
      </c>
      <c r="F468" s="85" t="s">
        <v>342</v>
      </c>
      <c r="G468" s="85" t="s">
        <v>343</v>
      </c>
      <c r="H468" s="86" t="s">
        <v>344</v>
      </c>
      <c r="I468" s="87" t="str">
        <f t="shared" si="18"/>
        <v>Golay0503_S0485</v>
      </c>
      <c r="J468" s="87" t="str">
        <f t="shared" si="19"/>
        <v>gtcGCAATAGGAGGAtgGTGYCAGCMGCCGCGGTA</v>
      </c>
      <c r="K468" s="54" t="s">
        <v>355</v>
      </c>
      <c r="L468" s="60" t="s">
        <v>363</v>
      </c>
      <c r="M468" s="54" t="s">
        <v>345</v>
      </c>
      <c r="N468" s="85">
        <v>5</v>
      </c>
      <c r="O468" s="54" t="s">
        <v>564</v>
      </c>
      <c r="P468" s="54">
        <v>35</v>
      </c>
    </row>
    <row r="469" spans="2:16">
      <c r="B469" s="54" t="s">
        <v>19</v>
      </c>
      <c r="C469" s="54" t="s">
        <v>1238</v>
      </c>
      <c r="D469" s="54" t="s">
        <v>316</v>
      </c>
      <c r="E469" s="60" t="s">
        <v>317</v>
      </c>
      <c r="F469" s="85" t="s">
        <v>342</v>
      </c>
      <c r="G469" s="85" t="s">
        <v>343</v>
      </c>
      <c r="H469" s="86" t="s">
        <v>344</v>
      </c>
      <c r="I469" s="87" t="str">
        <f t="shared" si="18"/>
        <v>Golay0504_S0749</v>
      </c>
      <c r="J469" s="87" t="str">
        <f t="shared" si="19"/>
        <v>gtcCCGAACGTCACTtgGTGYCAGCMGCCGCGGTA</v>
      </c>
      <c r="K469" s="54" t="s">
        <v>355</v>
      </c>
      <c r="L469" s="60" t="s">
        <v>363</v>
      </c>
      <c r="M469" s="54" t="s">
        <v>345</v>
      </c>
      <c r="N469" s="85">
        <v>5</v>
      </c>
      <c r="O469" s="54" t="s">
        <v>564</v>
      </c>
      <c r="P469" s="54">
        <v>35</v>
      </c>
    </row>
    <row r="470" spans="2:16">
      <c r="B470" s="54" t="s">
        <v>18</v>
      </c>
      <c r="C470" s="54" t="s">
        <v>1239</v>
      </c>
      <c r="D470" s="54" t="s">
        <v>318</v>
      </c>
      <c r="E470" s="60" t="s">
        <v>319</v>
      </c>
      <c r="F470" s="85" t="s">
        <v>342</v>
      </c>
      <c r="G470" s="85" t="s">
        <v>343</v>
      </c>
      <c r="H470" s="86" t="s">
        <v>344</v>
      </c>
      <c r="I470" s="87" t="str">
        <f t="shared" si="18"/>
        <v>Golay0505_S0913</v>
      </c>
      <c r="J470" s="87" t="str">
        <f t="shared" si="19"/>
        <v>gtcACACCAACACCAtgGTGYCAGCMGCCGCGGTA</v>
      </c>
      <c r="K470" s="54" t="s">
        <v>355</v>
      </c>
      <c r="L470" s="60" t="s">
        <v>363</v>
      </c>
      <c r="M470" s="54" t="s">
        <v>345</v>
      </c>
      <c r="N470" s="85">
        <v>5</v>
      </c>
      <c r="O470" s="54" t="s">
        <v>564</v>
      </c>
      <c r="P470" s="54">
        <v>35</v>
      </c>
    </row>
    <row r="471" spans="2:16">
      <c r="B471" s="54" t="s">
        <v>17</v>
      </c>
      <c r="C471" s="54" t="s">
        <v>1240</v>
      </c>
      <c r="D471" s="54" t="s">
        <v>320</v>
      </c>
      <c r="E471" s="60" t="s">
        <v>321</v>
      </c>
      <c r="F471" s="85" t="s">
        <v>342</v>
      </c>
      <c r="G471" s="85" t="s">
        <v>343</v>
      </c>
      <c r="H471" s="86" t="s">
        <v>344</v>
      </c>
      <c r="I471" s="87" t="str">
        <f t="shared" si="18"/>
        <v>Golay0506_S0791</v>
      </c>
      <c r="J471" s="87" t="str">
        <f t="shared" si="19"/>
        <v>gtcCCATCACATAGGtgGTGYCAGCMGCCGCGGTA</v>
      </c>
      <c r="K471" s="54" t="s">
        <v>355</v>
      </c>
      <c r="L471" s="60" t="s">
        <v>363</v>
      </c>
      <c r="M471" s="54" t="s">
        <v>345</v>
      </c>
      <c r="N471" s="85">
        <v>5</v>
      </c>
      <c r="O471" s="54" t="s">
        <v>564</v>
      </c>
      <c r="P471" s="54">
        <v>35</v>
      </c>
    </row>
    <row r="472" spans="2:16">
      <c r="B472" s="54" t="s">
        <v>16</v>
      </c>
      <c r="C472" s="54" t="s">
        <v>1241</v>
      </c>
      <c r="D472" s="54" t="s">
        <v>322</v>
      </c>
      <c r="E472" s="60" t="s">
        <v>323</v>
      </c>
      <c r="F472" s="85" t="s">
        <v>342</v>
      </c>
      <c r="G472" s="85" t="s">
        <v>343</v>
      </c>
      <c r="H472" s="86" t="s">
        <v>344</v>
      </c>
      <c r="I472" s="87" t="str">
        <f t="shared" si="18"/>
        <v>Golay0507_S1030</v>
      </c>
      <c r="J472" s="87" t="str">
        <f t="shared" si="19"/>
        <v>gtcCGACACGGAGAAtgGTGYCAGCMGCCGCGGTA</v>
      </c>
      <c r="K472" s="54" t="s">
        <v>355</v>
      </c>
      <c r="L472" s="60" t="s">
        <v>363</v>
      </c>
      <c r="M472" s="54" t="s">
        <v>345</v>
      </c>
      <c r="N472" s="85">
        <v>5</v>
      </c>
      <c r="O472" s="54" t="s">
        <v>564</v>
      </c>
      <c r="P472" s="54">
        <v>35</v>
      </c>
    </row>
    <row r="473" spans="2:16">
      <c r="B473" s="54" t="s">
        <v>15</v>
      </c>
      <c r="C473" s="54" t="s">
        <v>1242</v>
      </c>
      <c r="D473" s="54" t="s">
        <v>324</v>
      </c>
      <c r="E473" s="60" t="s">
        <v>325</v>
      </c>
      <c r="F473" s="85" t="s">
        <v>342</v>
      </c>
      <c r="G473" s="85" t="s">
        <v>343</v>
      </c>
      <c r="H473" s="86" t="s">
        <v>344</v>
      </c>
      <c r="I473" s="87" t="str">
        <f t="shared" si="18"/>
        <v>Golay0508_S0866</v>
      </c>
      <c r="J473" s="87" t="str">
        <f t="shared" si="19"/>
        <v>gtcGAACCTATGACAtgGTGYCAGCMGCCGCGGTA</v>
      </c>
      <c r="K473" s="54" t="s">
        <v>355</v>
      </c>
      <c r="L473" s="60" t="s">
        <v>363</v>
      </c>
      <c r="M473" s="54" t="s">
        <v>345</v>
      </c>
      <c r="N473" s="85">
        <v>5</v>
      </c>
      <c r="O473" s="54" t="s">
        <v>564</v>
      </c>
      <c r="P473" s="54">
        <v>35</v>
      </c>
    </row>
    <row r="474" spans="2:16">
      <c r="B474" s="54" t="s">
        <v>14</v>
      </c>
      <c r="C474" s="54" t="s">
        <v>1243</v>
      </c>
      <c r="D474" s="54" t="s">
        <v>326</v>
      </c>
      <c r="E474" s="60" t="s">
        <v>327</v>
      </c>
      <c r="F474" s="85" t="s">
        <v>342</v>
      </c>
      <c r="G474" s="85" t="s">
        <v>343</v>
      </c>
      <c r="H474" s="86" t="s">
        <v>344</v>
      </c>
      <c r="I474" s="87" t="str">
        <f t="shared" si="18"/>
        <v>Golay0509_S0947</v>
      </c>
      <c r="J474" s="87" t="str">
        <f t="shared" si="19"/>
        <v>gtcATGCCGGTAATAtgGTGYCAGCMGCCGCGGTA</v>
      </c>
      <c r="K474" s="54" t="s">
        <v>355</v>
      </c>
      <c r="L474" s="60" t="s">
        <v>363</v>
      </c>
      <c r="M474" s="54" t="s">
        <v>345</v>
      </c>
      <c r="N474" s="85">
        <v>5</v>
      </c>
      <c r="O474" s="54" t="s">
        <v>564</v>
      </c>
      <c r="P474" s="54">
        <v>35</v>
      </c>
    </row>
    <row r="475" spans="2:16">
      <c r="B475" s="54" t="s">
        <v>13</v>
      </c>
      <c r="C475" s="54" t="s">
        <v>1244</v>
      </c>
      <c r="D475" s="54" t="s">
        <v>328</v>
      </c>
      <c r="E475" s="60" t="s">
        <v>329</v>
      </c>
      <c r="F475" s="85" t="s">
        <v>342</v>
      </c>
      <c r="G475" s="85" t="s">
        <v>343</v>
      </c>
      <c r="H475" s="86" t="s">
        <v>344</v>
      </c>
      <c r="I475" s="87" t="str">
        <f t="shared" si="18"/>
        <v>Golay0510_S1065</v>
      </c>
      <c r="J475" s="87" t="str">
        <f t="shared" si="19"/>
        <v>gtcGAACAGCTCTACtgGTGYCAGCMGCCGCGGTA</v>
      </c>
      <c r="K475" s="54" t="s">
        <v>355</v>
      </c>
      <c r="L475" s="60" t="s">
        <v>363</v>
      </c>
      <c r="M475" s="54" t="s">
        <v>345</v>
      </c>
      <c r="N475" s="85">
        <v>5</v>
      </c>
      <c r="O475" s="54" t="s">
        <v>564</v>
      </c>
      <c r="P475" s="54">
        <v>35</v>
      </c>
    </row>
    <row r="476" spans="2:16">
      <c r="B476" s="54" t="s">
        <v>12</v>
      </c>
      <c r="C476" s="54" t="s">
        <v>1245</v>
      </c>
      <c r="D476" s="54" t="s">
        <v>330</v>
      </c>
      <c r="E476" s="60" t="s">
        <v>331</v>
      </c>
      <c r="F476" s="85" t="s">
        <v>342</v>
      </c>
      <c r="G476" s="85" t="s">
        <v>343</v>
      </c>
      <c r="H476" s="86" t="s">
        <v>344</v>
      </c>
      <c r="I476" s="87" t="str">
        <f t="shared" si="18"/>
        <v>Golay0511_S0516</v>
      </c>
      <c r="J476" s="87" t="str">
        <f t="shared" si="19"/>
        <v>gtcGTGAGTCATACCtgGTGYCAGCMGCCGCGGTA</v>
      </c>
      <c r="K476" s="54" t="s">
        <v>355</v>
      </c>
      <c r="L476" s="60" t="s">
        <v>363</v>
      </c>
      <c r="M476" s="54" t="s">
        <v>345</v>
      </c>
      <c r="N476" s="85">
        <v>5</v>
      </c>
      <c r="O476" s="54" t="s">
        <v>564</v>
      </c>
      <c r="P476" s="54">
        <v>35</v>
      </c>
    </row>
    <row r="477" spans="2:16">
      <c r="B477" s="54" t="s">
        <v>11</v>
      </c>
      <c r="C477" s="54" t="s">
        <v>1246</v>
      </c>
      <c r="D477" s="54" t="s">
        <v>332</v>
      </c>
      <c r="E477" s="60" t="s">
        <v>333</v>
      </c>
      <c r="F477" s="85" t="s">
        <v>342</v>
      </c>
      <c r="G477" s="85" t="s">
        <v>343</v>
      </c>
      <c r="H477" s="86" t="s">
        <v>344</v>
      </c>
      <c r="I477" s="87" t="str">
        <f t="shared" si="18"/>
        <v>Golay0512_S0896</v>
      </c>
      <c r="J477" s="87" t="str">
        <f t="shared" si="19"/>
        <v>gtcTGGCCGTTACTGtgGTGYCAGCMGCCGCGGTA</v>
      </c>
      <c r="K477" s="54" t="s">
        <v>355</v>
      </c>
      <c r="L477" s="60" t="s">
        <v>363</v>
      </c>
      <c r="M477" s="54" t="s">
        <v>345</v>
      </c>
      <c r="N477" s="85">
        <v>5</v>
      </c>
      <c r="O477" s="54" t="s">
        <v>564</v>
      </c>
      <c r="P477" s="54">
        <v>35</v>
      </c>
    </row>
    <row r="478" spans="2:16">
      <c r="B478" s="54" t="s">
        <v>10</v>
      </c>
      <c r="C478" s="84" t="s">
        <v>1247</v>
      </c>
      <c r="D478" s="54" t="s">
        <v>334</v>
      </c>
      <c r="E478" s="60" t="s">
        <v>335</v>
      </c>
      <c r="F478" s="85" t="s">
        <v>342</v>
      </c>
      <c r="G478" s="85" t="s">
        <v>343</v>
      </c>
      <c r="H478" s="86" t="s">
        <v>344</v>
      </c>
      <c r="I478" s="87" t="str">
        <f t="shared" si="18"/>
        <v>Golay0513_S1062D</v>
      </c>
      <c r="J478" s="87" t="str">
        <f t="shared" si="19"/>
        <v>gtcTAGAGCTGCCATtgGTGYCAGCMGCCGCGGTA</v>
      </c>
      <c r="K478" s="54" t="s">
        <v>355</v>
      </c>
      <c r="L478" s="60" t="s">
        <v>363</v>
      </c>
      <c r="M478" s="54" t="s">
        <v>345</v>
      </c>
      <c r="N478" s="85">
        <v>5</v>
      </c>
      <c r="O478" s="54" t="s">
        <v>564</v>
      </c>
      <c r="P478" s="54">
        <v>35</v>
      </c>
    </row>
    <row r="479" spans="2:16">
      <c r="B479" s="54" t="s">
        <v>9</v>
      </c>
      <c r="C479" s="84" t="s">
        <v>1248</v>
      </c>
      <c r="D479" s="54" t="s">
        <v>336</v>
      </c>
      <c r="E479" s="60" t="s">
        <v>337</v>
      </c>
      <c r="F479" s="85" t="s">
        <v>342</v>
      </c>
      <c r="G479" s="85" t="s">
        <v>343</v>
      </c>
      <c r="H479" s="86" t="s">
        <v>344</v>
      </c>
      <c r="I479" s="87" t="str">
        <f t="shared" si="18"/>
        <v>Golay0514_S0771D</v>
      </c>
      <c r="J479" s="87" t="str">
        <f t="shared" si="19"/>
        <v>gtcATCTAGTGGCAAtgGTGYCAGCMGCCGCGGTA</v>
      </c>
      <c r="K479" s="54" t="s">
        <v>355</v>
      </c>
      <c r="L479" s="60" t="s">
        <v>363</v>
      </c>
      <c r="M479" s="54" t="s">
        <v>345</v>
      </c>
      <c r="N479" s="85">
        <v>5</v>
      </c>
      <c r="O479" s="54" t="s">
        <v>564</v>
      </c>
      <c r="P479" s="54">
        <v>35</v>
      </c>
    </row>
    <row r="480" spans="2:16">
      <c r="B480" s="54" t="s">
        <v>8</v>
      </c>
      <c r="C480" s="84" t="s">
        <v>1249</v>
      </c>
      <c r="D480" s="54" t="s">
        <v>338</v>
      </c>
      <c r="E480" s="60" t="s">
        <v>339</v>
      </c>
      <c r="F480" s="85" t="s">
        <v>342</v>
      </c>
      <c r="G480" s="85" t="s">
        <v>343</v>
      </c>
      <c r="H480" s="86" t="s">
        <v>344</v>
      </c>
      <c r="I480" s="87" t="str">
        <f t="shared" si="18"/>
        <v>Golay0515_S0743D</v>
      </c>
      <c r="J480" s="87" t="str">
        <f t="shared" si="19"/>
        <v>gtcCCTTCAATGGGAtgGTGYCAGCMGCCGCGGTA</v>
      </c>
      <c r="K480" s="54" t="s">
        <v>355</v>
      </c>
      <c r="L480" s="60" t="s">
        <v>363</v>
      </c>
      <c r="M480" s="54" t="s">
        <v>345</v>
      </c>
      <c r="N480" s="85">
        <v>5</v>
      </c>
      <c r="O480" s="54" t="s">
        <v>564</v>
      </c>
      <c r="P480" s="54">
        <v>35</v>
      </c>
    </row>
    <row r="481" spans="1:18">
      <c r="B481" s="54" t="s">
        <v>7</v>
      </c>
      <c r="C481" s="84" t="s">
        <v>1250</v>
      </c>
      <c r="D481" s="54" t="s">
        <v>340</v>
      </c>
      <c r="E481" s="60" t="s">
        <v>341</v>
      </c>
      <c r="F481" s="85" t="s">
        <v>342</v>
      </c>
      <c r="G481" s="85" t="s">
        <v>343</v>
      </c>
      <c r="H481" s="86" t="s">
        <v>344</v>
      </c>
      <c r="I481" s="87" t="str">
        <f t="shared" si="18"/>
        <v>Golay0516_S0516D</v>
      </c>
      <c r="J481" s="87" t="str">
        <f t="shared" si="19"/>
        <v>gtcTTGACGACATCGtgGTGYCAGCMGCCGCGGTA</v>
      </c>
      <c r="K481" s="54" t="s">
        <v>355</v>
      </c>
      <c r="L481" s="60" t="s">
        <v>363</v>
      </c>
      <c r="M481" s="54" t="s">
        <v>345</v>
      </c>
      <c r="N481" s="85">
        <v>5</v>
      </c>
      <c r="O481" s="54" t="s">
        <v>564</v>
      </c>
      <c r="P481" s="54">
        <v>35</v>
      </c>
    </row>
    <row r="482" spans="1:18">
      <c r="A482" s="58" t="s">
        <v>581</v>
      </c>
      <c r="B482" s="43" t="s">
        <v>103</v>
      </c>
      <c r="C482" s="59" t="s">
        <v>1251</v>
      </c>
      <c r="D482" s="59" t="s">
        <v>150</v>
      </c>
      <c r="E482" s="88" t="s">
        <v>151</v>
      </c>
      <c r="F482" s="89" t="s">
        <v>342</v>
      </c>
      <c r="G482" s="89" t="s">
        <v>343</v>
      </c>
      <c r="H482" s="76" t="s">
        <v>344</v>
      </c>
      <c r="I482" s="90" t="str">
        <f>(D482&amp;"_"&amp;C482)</f>
        <v>Golay0421_S0701</v>
      </c>
      <c r="J482" s="90" t="str">
        <f>CONCATENATE(F482,E482,G482,H482)</f>
        <v>gtcCTTCGACTTTCCtgGTGYCAGCMGCCGCGGTA</v>
      </c>
      <c r="K482" s="59" t="s">
        <v>353</v>
      </c>
      <c r="L482" s="88" t="s">
        <v>361</v>
      </c>
      <c r="M482" s="59" t="s">
        <v>345</v>
      </c>
      <c r="N482" s="89">
        <v>5</v>
      </c>
      <c r="O482" s="59" t="s">
        <v>564</v>
      </c>
      <c r="P482" s="59">
        <v>35</v>
      </c>
      <c r="Q482" s="59"/>
      <c r="R482" s="59"/>
    </row>
    <row r="483" spans="1:18">
      <c r="A483" s="121" t="s">
        <v>1934</v>
      </c>
      <c r="B483" s="28" t="s">
        <v>102</v>
      </c>
      <c r="C483" s="54" t="s">
        <v>1252</v>
      </c>
      <c r="D483" s="54" t="s">
        <v>152</v>
      </c>
      <c r="E483" s="60" t="s">
        <v>153</v>
      </c>
      <c r="F483" s="85" t="s">
        <v>342</v>
      </c>
      <c r="G483" s="85" t="s">
        <v>343</v>
      </c>
      <c r="H483" s="86" t="s">
        <v>344</v>
      </c>
      <c r="I483" s="87" t="str">
        <f t="shared" ref="I483:I546" si="20">(D483&amp;"_"&amp;C483)</f>
        <v>Golay0422_S0472</v>
      </c>
      <c r="J483" s="87" t="str">
        <f t="shared" ref="J483:J546" si="21">CONCATENATE(F483,E483,G483,H483)</f>
        <v>gtcGTCATAAGAACCtgGTGYCAGCMGCCGCGGTA</v>
      </c>
      <c r="K483" s="54" t="s">
        <v>353</v>
      </c>
      <c r="L483" s="60" t="s">
        <v>361</v>
      </c>
      <c r="M483" s="54" t="s">
        <v>345</v>
      </c>
      <c r="N483" s="85">
        <v>5</v>
      </c>
      <c r="O483" s="54" t="s">
        <v>564</v>
      </c>
      <c r="P483" s="54">
        <v>35</v>
      </c>
    </row>
    <row r="484" spans="1:18">
      <c r="B484" s="28" t="s">
        <v>101</v>
      </c>
      <c r="C484" s="54" t="s">
        <v>1253</v>
      </c>
      <c r="D484" s="54" t="s">
        <v>154</v>
      </c>
      <c r="E484" s="60" t="s">
        <v>155</v>
      </c>
      <c r="F484" s="85" t="s">
        <v>342</v>
      </c>
      <c r="G484" s="85" t="s">
        <v>343</v>
      </c>
      <c r="H484" s="86" t="s">
        <v>344</v>
      </c>
      <c r="I484" s="87" t="str">
        <f t="shared" si="20"/>
        <v>Golay0423_S0617</v>
      </c>
      <c r="J484" s="87" t="str">
        <f t="shared" si="21"/>
        <v>gtcGTCCGCAAGTTAtgGTGYCAGCMGCCGCGGTA</v>
      </c>
      <c r="K484" s="54" t="s">
        <v>353</v>
      </c>
      <c r="L484" s="60" t="s">
        <v>361</v>
      </c>
      <c r="M484" s="54" t="s">
        <v>345</v>
      </c>
      <c r="N484" s="85">
        <v>5</v>
      </c>
      <c r="O484" s="54" t="s">
        <v>564</v>
      </c>
      <c r="P484" s="54">
        <v>35</v>
      </c>
    </row>
    <row r="485" spans="1:18">
      <c r="B485" s="28" t="s">
        <v>100</v>
      </c>
      <c r="C485" s="84" t="s">
        <v>1254</v>
      </c>
      <c r="D485" s="54" t="s">
        <v>156</v>
      </c>
      <c r="E485" s="60" t="s">
        <v>157</v>
      </c>
      <c r="F485" s="85" t="s">
        <v>342</v>
      </c>
      <c r="G485" s="85" t="s">
        <v>343</v>
      </c>
      <c r="H485" s="86" t="s">
        <v>344</v>
      </c>
      <c r="I485" s="87" t="str">
        <f t="shared" si="20"/>
        <v>Golay0424_PC06</v>
      </c>
      <c r="J485" s="87" t="str">
        <f t="shared" si="21"/>
        <v>gtcCGTAGAGCTCTCtgGTGYCAGCMGCCGCGGTA</v>
      </c>
      <c r="K485" s="54" t="s">
        <v>353</v>
      </c>
      <c r="L485" s="60" t="s">
        <v>361</v>
      </c>
      <c r="M485" s="54" t="s">
        <v>345</v>
      </c>
      <c r="N485" s="85">
        <v>5</v>
      </c>
      <c r="O485" s="54" t="s">
        <v>565</v>
      </c>
      <c r="P485" s="54">
        <v>35</v>
      </c>
    </row>
    <row r="486" spans="1:18">
      <c r="A486" s="93"/>
      <c r="B486" s="28" t="s">
        <v>99</v>
      </c>
      <c r="C486" s="54" t="s">
        <v>1255</v>
      </c>
      <c r="D486" s="54" t="s">
        <v>158</v>
      </c>
      <c r="E486" s="60" t="s">
        <v>159</v>
      </c>
      <c r="F486" s="85" t="s">
        <v>342</v>
      </c>
      <c r="G486" s="85" t="s">
        <v>343</v>
      </c>
      <c r="H486" s="86" t="s">
        <v>344</v>
      </c>
      <c r="I486" s="87" t="str">
        <f t="shared" si="20"/>
        <v>Golay0425_S0481</v>
      </c>
      <c r="J486" s="87" t="str">
        <f t="shared" si="21"/>
        <v>gtcCCTCTGAGAGCTtgGTGYCAGCMGCCGCGGTA</v>
      </c>
      <c r="K486" s="54" t="s">
        <v>353</v>
      </c>
      <c r="L486" s="60" t="s">
        <v>361</v>
      </c>
      <c r="M486" s="54" t="s">
        <v>345</v>
      </c>
      <c r="N486" s="85">
        <v>5</v>
      </c>
      <c r="O486" s="54" t="s">
        <v>564</v>
      </c>
      <c r="P486" s="54">
        <v>35</v>
      </c>
    </row>
    <row r="487" spans="1:18">
      <c r="B487" s="28" t="s">
        <v>98</v>
      </c>
      <c r="C487" s="54" t="s">
        <v>1256</v>
      </c>
      <c r="D487" s="54" t="s">
        <v>160</v>
      </c>
      <c r="E487" s="60" t="s">
        <v>161</v>
      </c>
      <c r="F487" s="85" t="s">
        <v>342</v>
      </c>
      <c r="G487" s="85" t="s">
        <v>343</v>
      </c>
      <c r="H487" s="86" t="s">
        <v>344</v>
      </c>
      <c r="I487" s="87" t="str">
        <f t="shared" si="20"/>
        <v>Golay0426_S0869</v>
      </c>
      <c r="J487" s="87" t="str">
        <f t="shared" si="21"/>
        <v>gtcCCTCGATGCAGTtgGTGYCAGCMGCCGCGGTA</v>
      </c>
      <c r="K487" s="54" t="s">
        <v>353</v>
      </c>
      <c r="L487" s="60" t="s">
        <v>361</v>
      </c>
      <c r="M487" s="54" t="s">
        <v>345</v>
      </c>
      <c r="N487" s="85">
        <v>5</v>
      </c>
      <c r="O487" s="54" t="s">
        <v>564</v>
      </c>
      <c r="P487" s="54">
        <v>35</v>
      </c>
    </row>
    <row r="488" spans="1:18">
      <c r="B488" s="28" t="s">
        <v>97</v>
      </c>
      <c r="C488" s="54" t="s">
        <v>1257</v>
      </c>
      <c r="D488" s="54" t="s">
        <v>162</v>
      </c>
      <c r="E488" s="60" t="s">
        <v>163</v>
      </c>
      <c r="F488" s="85" t="s">
        <v>342</v>
      </c>
      <c r="G488" s="85" t="s">
        <v>343</v>
      </c>
      <c r="H488" s="86" t="s">
        <v>344</v>
      </c>
      <c r="I488" s="87" t="str">
        <f t="shared" si="20"/>
        <v>Golay0427_S1046</v>
      </c>
      <c r="J488" s="87" t="str">
        <f t="shared" si="21"/>
        <v>gtcGCGGACTATTCAtgGTGYCAGCMGCCGCGGTA</v>
      </c>
      <c r="K488" s="54" t="s">
        <v>353</v>
      </c>
      <c r="L488" s="60" t="s">
        <v>361</v>
      </c>
      <c r="M488" s="54" t="s">
        <v>345</v>
      </c>
      <c r="N488" s="85">
        <v>5</v>
      </c>
      <c r="O488" s="54" t="s">
        <v>564</v>
      </c>
      <c r="P488" s="54">
        <v>35</v>
      </c>
    </row>
    <row r="489" spans="1:18">
      <c r="B489" s="28" t="s">
        <v>96</v>
      </c>
      <c r="C489" s="54" t="s">
        <v>1258</v>
      </c>
      <c r="D489" s="54" t="s">
        <v>164</v>
      </c>
      <c r="E489" s="60" t="s">
        <v>165</v>
      </c>
      <c r="F489" s="85" t="s">
        <v>342</v>
      </c>
      <c r="G489" s="85" t="s">
        <v>343</v>
      </c>
      <c r="H489" s="86" t="s">
        <v>344</v>
      </c>
      <c r="I489" s="87" t="str">
        <f t="shared" si="20"/>
        <v>Golay0428_S0515</v>
      </c>
      <c r="J489" s="87" t="str">
        <f t="shared" si="21"/>
        <v>gtcCGTGCACAATTGtgGTGYCAGCMGCCGCGGTA</v>
      </c>
      <c r="K489" s="54" t="s">
        <v>353</v>
      </c>
      <c r="L489" s="60" t="s">
        <v>361</v>
      </c>
      <c r="M489" s="54" t="s">
        <v>345</v>
      </c>
      <c r="N489" s="85">
        <v>5</v>
      </c>
      <c r="O489" s="54" t="s">
        <v>564</v>
      </c>
      <c r="P489" s="54">
        <v>35</v>
      </c>
    </row>
    <row r="490" spans="1:18">
      <c r="B490" s="28" t="s">
        <v>95</v>
      </c>
      <c r="C490" s="54" t="s">
        <v>1259</v>
      </c>
      <c r="D490" s="54" t="s">
        <v>166</v>
      </c>
      <c r="E490" s="60" t="s">
        <v>167</v>
      </c>
      <c r="F490" s="85" t="s">
        <v>342</v>
      </c>
      <c r="G490" s="85" t="s">
        <v>343</v>
      </c>
      <c r="H490" s="86" t="s">
        <v>344</v>
      </c>
      <c r="I490" s="87" t="str">
        <f t="shared" si="20"/>
        <v>Golay0429_S0407</v>
      </c>
      <c r="J490" s="87" t="str">
        <f t="shared" si="21"/>
        <v>gtcCGGCCTAAGTTCtgGTGYCAGCMGCCGCGGTA</v>
      </c>
      <c r="K490" s="54" t="s">
        <v>353</v>
      </c>
      <c r="L490" s="60" t="s">
        <v>361</v>
      </c>
      <c r="M490" s="54" t="s">
        <v>345</v>
      </c>
      <c r="N490" s="85">
        <v>5</v>
      </c>
      <c r="O490" s="54" t="s">
        <v>564</v>
      </c>
      <c r="P490" s="54">
        <v>35</v>
      </c>
    </row>
    <row r="491" spans="1:18">
      <c r="B491" s="28" t="s">
        <v>94</v>
      </c>
      <c r="C491" s="54" t="s">
        <v>1260</v>
      </c>
      <c r="D491" s="54" t="s">
        <v>168</v>
      </c>
      <c r="E491" s="60" t="s">
        <v>169</v>
      </c>
      <c r="F491" s="85" t="s">
        <v>342</v>
      </c>
      <c r="G491" s="85" t="s">
        <v>343</v>
      </c>
      <c r="H491" s="86" t="s">
        <v>344</v>
      </c>
      <c r="I491" s="87" t="str">
        <f t="shared" si="20"/>
        <v>Golay0430_S0557</v>
      </c>
      <c r="J491" s="87" t="str">
        <f t="shared" si="21"/>
        <v>gtcAGCGCTCACATCtgGTGYCAGCMGCCGCGGTA</v>
      </c>
      <c r="K491" s="54" t="s">
        <v>353</v>
      </c>
      <c r="L491" s="60" t="s">
        <v>361</v>
      </c>
      <c r="M491" s="54" t="s">
        <v>345</v>
      </c>
      <c r="N491" s="85">
        <v>5</v>
      </c>
      <c r="O491" s="54" t="s">
        <v>564</v>
      </c>
      <c r="P491" s="54">
        <v>35</v>
      </c>
    </row>
    <row r="492" spans="1:18">
      <c r="B492" s="28" t="s">
        <v>93</v>
      </c>
      <c r="C492" s="54" t="s">
        <v>1261</v>
      </c>
      <c r="D492" s="54" t="s">
        <v>170</v>
      </c>
      <c r="E492" s="60" t="s">
        <v>171</v>
      </c>
      <c r="F492" s="85" t="s">
        <v>342</v>
      </c>
      <c r="G492" s="85" t="s">
        <v>343</v>
      </c>
      <c r="H492" s="86" t="s">
        <v>344</v>
      </c>
      <c r="I492" s="87" t="str">
        <f t="shared" si="20"/>
        <v>Golay0431_S0932</v>
      </c>
      <c r="J492" s="87" t="str">
        <f t="shared" si="21"/>
        <v>gtcTGGTTATGGCACtgGTGYCAGCMGCCGCGGTA</v>
      </c>
      <c r="K492" s="54" t="s">
        <v>353</v>
      </c>
      <c r="L492" s="60" t="s">
        <v>361</v>
      </c>
      <c r="M492" s="54" t="s">
        <v>345</v>
      </c>
      <c r="N492" s="85">
        <v>5</v>
      </c>
      <c r="O492" s="54" t="s">
        <v>564</v>
      </c>
      <c r="P492" s="54">
        <v>35</v>
      </c>
    </row>
    <row r="493" spans="1:18">
      <c r="B493" s="28" t="s">
        <v>92</v>
      </c>
      <c r="C493" s="54" t="s">
        <v>1262</v>
      </c>
      <c r="D493" s="54" t="s">
        <v>172</v>
      </c>
      <c r="E493" s="60" t="s">
        <v>173</v>
      </c>
      <c r="F493" s="85" t="s">
        <v>342</v>
      </c>
      <c r="G493" s="85" t="s">
        <v>343</v>
      </c>
      <c r="H493" s="86" t="s">
        <v>344</v>
      </c>
      <c r="I493" s="87" t="str">
        <f t="shared" si="20"/>
        <v>Golay0432_S1076</v>
      </c>
      <c r="J493" s="87" t="str">
        <f t="shared" si="21"/>
        <v>gtcCGAGGTTCTGATtgGTGYCAGCMGCCGCGGTA</v>
      </c>
      <c r="K493" s="54" t="s">
        <v>353</v>
      </c>
      <c r="L493" s="60" t="s">
        <v>361</v>
      </c>
      <c r="M493" s="54" t="s">
        <v>345</v>
      </c>
      <c r="N493" s="85">
        <v>5</v>
      </c>
      <c r="O493" s="54" t="s">
        <v>564</v>
      </c>
      <c r="P493" s="54">
        <v>35</v>
      </c>
    </row>
    <row r="494" spans="1:18">
      <c r="B494" s="28" t="s">
        <v>91</v>
      </c>
      <c r="C494" s="54" t="s">
        <v>1263</v>
      </c>
      <c r="D494" s="54" t="s">
        <v>174</v>
      </c>
      <c r="E494" s="60" t="s">
        <v>175</v>
      </c>
      <c r="F494" s="85" t="s">
        <v>342</v>
      </c>
      <c r="G494" s="85" t="s">
        <v>343</v>
      </c>
      <c r="H494" s="86" t="s">
        <v>344</v>
      </c>
      <c r="I494" s="87" t="str">
        <f t="shared" si="20"/>
        <v>Golay0433_S0704</v>
      </c>
      <c r="J494" s="87" t="str">
        <f t="shared" si="21"/>
        <v>gtcAACTCCTGTGGAtgGTGYCAGCMGCCGCGGTA</v>
      </c>
      <c r="K494" s="54" t="s">
        <v>353</v>
      </c>
      <c r="L494" s="60" t="s">
        <v>361</v>
      </c>
      <c r="M494" s="54" t="s">
        <v>345</v>
      </c>
      <c r="N494" s="85">
        <v>5</v>
      </c>
      <c r="O494" s="54" t="s">
        <v>564</v>
      </c>
      <c r="P494" s="54">
        <v>35</v>
      </c>
    </row>
    <row r="495" spans="1:18">
      <c r="B495" s="28" t="s">
        <v>90</v>
      </c>
      <c r="C495" s="54" t="s">
        <v>1264</v>
      </c>
      <c r="D495" s="54" t="s">
        <v>176</v>
      </c>
      <c r="E495" s="60" t="s">
        <v>177</v>
      </c>
      <c r="F495" s="85" t="s">
        <v>342</v>
      </c>
      <c r="G495" s="85" t="s">
        <v>343</v>
      </c>
      <c r="H495" s="86" t="s">
        <v>344</v>
      </c>
      <c r="I495" s="87" t="str">
        <f t="shared" si="20"/>
        <v>Golay0434_S0824</v>
      </c>
      <c r="J495" s="87" t="str">
        <f t="shared" si="21"/>
        <v>gtcTAATGGTCGTAGtgGTGYCAGCMGCCGCGGTA</v>
      </c>
      <c r="K495" s="54" t="s">
        <v>353</v>
      </c>
      <c r="L495" s="60" t="s">
        <v>361</v>
      </c>
      <c r="M495" s="54" t="s">
        <v>345</v>
      </c>
      <c r="N495" s="85">
        <v>5</v>
      </c>
      <c r="O495" s="54" t="s">
        <v>564</v>
      </c>
      <c r="P495" s="54">
        <v>35</v>
      </c>
    </row>
    <row r="496" spans="1:18">
      <c r="B496" s="28" t="s">
        <v>89</v>
      </c>
      <c r="C496" s="54" t="s">
        <v>1265</v>
      </c>
      <c r="D496" s="54" t="s">
        <v>178</v>
      </c>
      <c r="E496" s="60" t="s">
        <v>179</v>
      </c>
      <c r="F496" s="85" t="s">
        <v>342</v>
      </c>
      <c r="G496" s="85" t="s">
        <v>343</v>
      </c>
      <c r="H496" s="86" t="s">
        <v>344</v>
      </c>
      <c r="I496" s="87" t="str">
        <f t="shared" si="20"/>
        <v>Golay0435_S0411</v>
      </c>
      <c r="J496" s="87" t="str">
        <f t="shared" si="21"/>
        <v>gtcTTGCACCGTCGAtgGTGYCAGCMGCCGCGGTA</v>
      </c>
      <c r="K496" s="54" t="s">
        <v>353</v>
      </c>
      <c r="L496" s="60" t="s">
        <v>361</v>
      </c>
      <c r="M496" s="54" t="s">
        <v>345</v>
      </c>
      <c r="N496" s="85">
        <v>5</v>
      </c>
      <c r="O496" s="54" t="s">
        <v>564</v>
      </c>
      <c r="P496" s="54">
        <v>35</v>
      </c>
    </row>
    <row r="497" spans="2:16">
      <c r="B497" s="28" t="s">
        <v>88</v>
      </c>
      <c r="C497" s="54" t="s">
        <v>1266</v>
      </c>
      <c r="D497" s="54" t="s">
        <v>180</v>
      </c>
      <c r="E497" s="60" t="s">
        <v>181</v>
      </c>
      <c r="F497" s="85" t="s">
        <v>342</v>
      </c>
      <c r="G497" s="85" t="s">
        <v>343</v>
      </c>
      <c r="H497" s="86" t="s">
        <v>344</v>
      </c>
      <c r="I497" s="87" t="str">
        <f t="shared" si="20"/>
        <v>Golay0436_S1035</v>
      </c>
      <c r="J497" s="87" t="str">
        <f t="shared" si="21"/>
        <v>gtcTGCTACAGACGTtgGTGYCAGCMGCCGCGGTA</v>
      </c>
      <c r="K497" s="54" t="s">
        <v>353</v>
      </c>
      <c r="L497" s="60" t="s">
        <v>361</v>
      </c>
      <c r="M497" s="54" t="s">
        <v>345</v>
      </c>
      <c r="N497" s="85">
        <v>5</v>
      </c>
      <c r="O497" s="54" t="s">
        <v>564</v>
      </c>
      <c r="P497" s="54">
        <v>35</v>
      </c>
    </row>
    <row r="498" spans="2:16">
      <c r="B498" s="28" t="s">
        <v>87</v>
      </c>
      <c r="C498" s="54" t="s">
        <v>1267</v>
      </c>
      <c r="D498" s="54" t="s">
        <v>182</v>
      </c>
      <c r="E498" s="60" t="s">
        <v>183</v>
      </c>
      <c r="F498" s="85" t="s">
        <v>342</v>
      </c>
      <c r="G498" s="85" t="s">
        <v>343</v>
      </c>
      <c r="H498" s="86" t="s">
        <v>344</v>
      </c>
      <c r="I498" s="87" t="str">
        <f t="shared" si="20"/>
        <v>Golay0437_S0971</v>
      </c>
      <c r="J498" s="87" t="str">
        <f t="shared" si="21"/>
        <v>gtcATGGCCTGACTAtgGTGYCAGCMGCCGCGGTA</v>
      </c>
      <c r="K498" s="54" t="s">
        <v>353</v>
      </c>
      <c r="L498" s="60" t="s">
        <v>361</v>
      </c>
      <c r="M498" s="54" t="s">
        <v>345</v>
      </c>
      <c r="N498" s="85">
        <v>5</v>
      </c>
      <c r="O498" s="54" t="s">
        <v>564</v>
      </c>
      <c r="P498" s="54">
        <v>35</v>
      </c>
    </row>
    <row r="499" spans="2:16">
      <c r="B499" s="28" t="s">
        <v>86</v>
      </c>
      <c r="C499" s="54" t="s">
        <v>1268</v>
      </c>
      <c r="D499" s="54" t="s">
        <v>184</v>
      </c>
      <c r="E499" s="60" t="s">
        <v>185</v>
      </c>
      <c r="F499" s="85" t="s">
        <v>342</v>
      </c>
      <c r="G499" s="85" t="s">
        <v>343</v>
      </c>
      <c r="H499" s="86" t="s">
        <v>344</v>
      </c>
      <c r="I499" s="87" t="str">
        <f t="shared" si="20"/>
        <v>Golay0438_S0659</v>
      </c>
      <c r="J499" s="87" t="str">
        <f t="shared" si="21"/>
        <v>gtcACGCACATACAAtgGTGYCAGCMGCCGCGGTA</v>
      </c>
      <c r="K499" s="54" t="s">
        <v>353</v>
      </c>
      <c r="L499" s="60" t="s">
        <v>361</v>
      </c>
      <c r="M499" s="54" t="s">
        <v>345</v>
      </c>
      <c r="N499" s="85">
        <v>5</v>
      </c>
      <c r="O499" s="54" t="s">
        <v>564</v>
      </c>
      <c r="P499" s="54">
        <v>35</v>
      </c>
    </row>
    <row r="500" spans="2:16">
      <c r="B500" s="28" t="s">
        <v>85</v>
      </c>
      <c r="C500" s="54" t="s">
        <v>1269</v>
      </c>
      <c r="D500" s="54" t="s">
        <v>186</v>
      </c>
      <c r="E500" s="60" t="s">
        <v>187</v>
      </c>
      <c r="F500" s="85" t="s">
        <v>342</v>
      </c>
      <c r="G500" s="85" t="s">
        <v>343</v>
      </c>
      <c r="H500" s="86" t="s">
        <v>344</v>
      </c>
      <c r="I500" s="87" t="str">
        <f t="shared" si="20"/>
        <v>Golay0439_S0611</v>
      </c>
      <c r="J500" s="87" t="str">
        <f t="shared" si="21"/>
        <v>gtcTGAGTGGTCTGTtgGTGYCAGCMGCCGCGGTA</v>
      </c>
      <c r="K500" s="54" t="s">
        <v>353</v>
      </c>
      <c r="L500" s="60" t="s">
        <v>361</v>
      </c>
      <c r="M500" s="54" t="s">
        <v>345</v>
      </c>
      <c r="N500" s="85">
        <v>5</v>
      </c>
      <c r="O500" s="54" t="s">
        <v>564</v>
      </c>
      <c r="P500" s="54">
        <v>35</v>
      </c>
    </row>
    <row r="501" spans="2:16">
      <c r="B501" s="28" t="s">
        <v>84</v>
      </c>
      <c r="C501" s="54" t="s">
        <v>1270</v>
      </c>
      <c r="D501" s="54" t="s">
        <v>188</v>
      </c>
      <c r="E501" s="60" t="s">
        <v>189</v>
      </c>
      <c r="F501" s="85" t="s">
        <v>342</v>
      </c>
      <c r="G501" s="85" t="s">
        <v>343</v>
      </c>
      <c r="H501" s="86" t="s">
        <v>344</v>
      </c>
      <c r="I501" s="87" t="str">
        <f t="shared" si="20"/>
        <v>Golay0440_S0524</v>
      </c>
      <c r="J501" s="87" t="str">
        <f t="shared" si="21"/>
        <v>gtcGATAGCACTCGTtgGTGYCAGCMGCCGCGGTA</v>
      </c>
      <c r="K501" s="54" t="s">
        <v>353</v>
      </c>
      <c r="L501" s="60" t="s">
        <v>361</v>
      </c>
      <c r="M501" s="54" t="s">
        <v>345</v>
      </c>
      <c r="N501" s="85">
        <v>5</v>
      </c>
      <c r="O501" s="54" t="s">
        <v>564</v>
      </c>
      <c r="P501" s="54">
        <v>35</v>
      </c>
    </row>
    <row r="502" spans="2:16">
      <c r="B502" s="28" t="s">
        <v>83</v>
      </c>
      <c r="C502" s="54" t="s">
        <v>1271</v>
      </c>
      <c r="D502" s="54" t="s">
        <v>190</v>
      </c>
      <c r="E502" s="60" t="s">
        <v>191</v>
      </c>
      <c r="F502" s="85" t="s">
        <v>342</v>
      </c>
      <c r="G502" s="85" t="s">
        <v>343</v>
      </c>
      <c r="H502" s="86" t="s">
        <v>344</v>
      </c>
      <c r="I502" s="87" t="str">
        <f t="shared" si="20"/>
        <v>Golay0441_S0887</v>
      </c>
      <c r="J502" s="87" t="str">
        <f t="shared" si="21"/>
        <v>gtcTAGCGCGAACTTtgGTGYCAGCMGCCGCGGTA</v>
      </c>
      <c r="K502" s="54" t="s">
        <v>353</v>
      </c>
      <c r="L502" s="60" t="s">
        <v>361</v>
      </c>
      <c r="M502" s="54" t="s">
        <v>345</v>
      </c>
      <c r="N502" s="85">
        <v>5</v>
      </c>
      <c r="O502" s="54" t="s">
        <v>564</v>
      </c>
      <c r="P502" s="54">
        <v>35</v>
      </c>
    </row>
    <row r="503" spans="2:16">
      <c r="B503" s="28" t="s">
        <v>82</v>
      </c>
      <c r="C503" s="54" t="s">
        <v>1272</v>
      </c>
      <c r="D503" s="54" t="s">
        <v>192</v>
      </c>
      <c r="E503" s="60" t="s">
        <v>193</v>
      </c>
      <c r="F503" s="85" t="s">
        <v>342</v>
      </c>
      <c r="G503" s="85" t="s">
        <v>343</v>
      </c>
      <c r="H503" s="86" t="s">
        <v>344</v>
      </c>
      <c r="I503" s="87" t="str">
        <f t="shared" si="20"/>
        <v>Golay0442_S0538</v>
      </c>
      <c r="J503" s="87" t="str">
        <f t="shared" si="21"/>
        <v>gtcCATACACGCACCtgGTGYCAGCMGCCGCGGTA</v>
      </c>
      <c r="K503" s="54" t="s">
        <v>353</v>
      </c>
      <c r="L503" s="60" t="s">
        <v>361</v>
      </c>
      <c r="M503" s="54" t="s">
        <v>345</v>
      </c>
      <c r="N503" s="85">
        <v>5</v>
      </c>
      <c r="O503" s="54" t="s">
        <v>564</v>
      </c>
      <c r="P503" s="54">
        <v>35</v>
      </c>
    </row>
    <row r="504" spans="2:16">
      <c r="B504" s="28" t="s">
        <v>81</v>
      </c>
      <c r="C504" s="54" t="s">
        <v>1273</v>
      </c>
      <c r="D504" s="54" t="s">
        <v>194</v>
      </c>
      <c r="E504" s="60" t="s">
        <v>195</v>
      </c>
      <c r="F504" s="85" t="s">
        <v>342</v>
      </c>
      <c r="G504" s="85" t="s">
        <v>343</v>
      </c>
      <c r="H504" s="86" t="s">
        <v>344</v>
      </c>
      <c r="I504" s="87" t="str">
        <f t="shared" si="20"/>
        <v>Golay0443_S1004</v>
      </c>
      <c r="J504" s="87" t="str">
        <f t="shared" si="21"/>
        <v>gtcACCTCAGTCAAGtgGTGYCAGCMGCCGCGGTA</v>
      </c>
      <c r="K504" s="54" t="s">
        <v>353</v>
      </c>
      <c r="L504" s="60" t="s">
        <v>361</v>
      </c>
      <c r="M504" s="54" t="s">
        <v>345</v>
      </c>
      <c r="N504" s="85">
        <v>5</v>
      </c>
      <c r="O504" s="54" t="s">
        <v>564</v>
      </c>
      <c r="P504" s="54">
        <v>35</v>
      </c>
    </row>
    <row r="505" spans="2:16">
      <c r="B505" s="28" t="s">
        <v>80</v>
      </c>
      <c r="C505" s="54" t="s">
        <v>1274</v>
      </c>
      <c r="D505" s="54" t="s">
        <v>196</v>
      </c>
      <c r="E505" s="60" t="s">
        <v>197</v>
      </c>
      <c r="F505" s="85" t="s">
        <v>342</v>
      </c>
      <c r="G505" s="85" t="s">
        <v>343</v>
      </c>
      <c r="H505" s="86" t="s">
        <v>344</v>
      </c>
      <c r="I505" s="87" t="str">
        <f t="shared" si="20"/>
        <v>Golay0444_S0490</v>
      </c>
      <c r="J505" s="87" t="str">
        <f t="shared" si="21"/>
        <v>gtcTCGACCAAACACtgGTGYCAGCMGCCGCGGTA</v>
      </c>
      <c r="K505" s="54" t="s">
        <v>353</v>
      </c>
      <c r="L505" s="60" t="s">
        <v>361</v>
      </c>
      <c r="M505" s="54" t="s">
        <v>345</v>
      </c>
      <c r="N505" s="85">
        <v>5</v>
      </c>
      <c r="O505" s="54" t="s">
        <v>564</v>
      </c>
      <c r="P505" s="54">
        <v>35</v>
      </c>
    </row>
    <row r="506" spans="2:16">
      <c r="B506" s="28" t="s">
        <v>79</v>
      </c>
      <c r="C506" s="54" t="s">
        <v>1275</v>
      </c>
      <c r="D506" s="54" t="s">
        <v>198</v>
      </c>
      <c r="E506" s="60" t="s">
        <v>199</v>
      </c>
      <c r="F506" s="85" t="s">
        <v>342</v>
      </c>
      <c r="G506" s="85" t="s">
        <v>343</v>
      </c>
      <c r="H506" s="86" t="s">
        <v>344</v>
      </c>
      <c r="I506" s="87" t="str">
        <f t="shared" si="20"/>
        <v>Golay0445_S0443</v>
      </c>
      <c r="J506" s="87" t="str">
        <f t="shared" si="21"/>
        <v>gtcCCACCCAGTAACtgGTGYCAGCMGCCGCGGTA</v>
      </c>
      <c r="K506" s="54" t="s">
        <v>353</v>
      </c>
      <c r="L506" s="60" t="s">
        <v>361</v>
      </c>
      <c r="M506" s="54" t="s">
        <v>345</v>
      </c>
      <c r="N506" s="85">
        <v>5</v>
      </c>
      <c r="O506" s="54" t="s">
        <v>564</v>
      </c>
      <c r="P506" s="54">
        <v>35</v>
      </c>
    </row>
    <row r="507" spans="2:16">
      <c r="B507" s="29" t="s">
        <v>78</v>
      </c>
      <c r="C507" s="54" t="s">
        <v>1276</v>
      </c>
      <c r="D507" s="54" t="s">
        <v>200</v>
      </c>
      <c r="E507" s="60" t="s">
        <v>201</v>
      </c>
      <c r="F507" s="85" t="s">
        <v>342</v>
      </c>
      <c r="G507" s="85" t="s">
        <v>343</v>
      </c>
      <c r="H507" s="86" t="s">
        <v>344</v>
      </c>
      <c r="I507" s="87" t="str">
        <f t="shared" si="20"/>
        <v>Golay0446_S1003</v>
      </c>
      <c r="J507" s="87" t="str">
        <f t="shared" si="21"/>
        <v>gtcATATCGCGATGAtgGTGYCAGCMGCCGCGGTA</v>
      </c>
      <c r="K507" s="54" t="s">
        <v>353</v>
      </c>
      <c r="L507" s="60" t="s">
        <v>361</v>
      </c>
      <c r="M507" s="54" t="s">
        <v>345</v>
      </c>
      <c r="N507" s="85">
        <v>5</v>
      </c>
      <c r="O507" s="54" t="s">
        <v>564</v>
      </c>
      <c r="P507" s="54">
        <v>35</v>
      </c>
    </row>
    <row r="508" spans="2:16">
      <c r="B508" s="54" t="s">
        <v>77</v>
      </c>
      <c r="C508" s="54" t="s">
        <v>1277</v>
      </c>
      <c r="D508" s="54" t="s">
        <v>202</v>
      </c>
      <c r="E508" s="60" t="s">
        <v>203</v>
      </c>
      <c r="F508" s="85" t="s">
        <v>342</v>
      </c>
      <c r="G508" s="85" t="s">
        <v>343</v>
      </c>
      <c r="H508" s="86" t="s">
        <v>344</v>
      </c>
      <c r="I508" s="87" t="str">
        <f t="shared" si="20"/>
        <v>Golay0447_S0539</v>
      </c>
      <c r="J508" s="87" t="str">
        <f t="shared" si="21"/>
        <v>gtcCGCCGGTAATCTtgGTGYCAGCMGCCGCGGTA</v>
      </c>
      <c r="K508" s="54" t="s">
        <v>353</v>
      </c>
      <c r="L508" s="60" t="s">
        <v>361</v>
      </c>
      <c r="M508" s="54" t="s">
        <v>345</v>
      </c>
      <c r="N508" s="85">
        <v>5</v>
      </c>
      <c r="O508" s="54" t="s">
        <v>564</v>
      </c>
      <c r="P508" s="54">
        <v>35</v>
      </c>
    </row>
    <row r="509" spans="2:16">
      <c r="B509" s="54" t="s">
        <v>76</v>
      </c>
      <c r="C509" s="54" t="s">
        <v>1278</v>
      </c>
      <c r="D509" s="54" t="s">
        <v>204</v>
      </c>
      <c r="E509" s="60" t="s">
        <v>205</v>
      </c>
      <c r="F509" s="85" t="s">
        <v>342</v>
      </c>
      <c r="G509" s="85" t="s">
        <v>343</v>
      </c>
      <c r="H509" s="86" t="s">
        <v>344</v>
      </c>
      <c r="I509" s="87" t="str">
        <f t="shared" si="20"/>
        <v>Golay0448_S0934</v>
      </c>
      <c r="J509" s="87" t="str">
        <f t="shared" si="21"/>
        <v>gtcCCGATGCCTTGAtgGTGYCAGCMGCCGCGGTA</v>
      </c>
      <c r="K509" s="54" t="s">
        <v>353</v>
      </c>
      <c r="L509" s="60" t="s">
        <v>361</v>
      </c>
      <c r="M509" s="54" t="s">
        <v>345</v>
      </c>
      <c r="N509" s="85">
        <v>5</v>
      </c>
      <c r="O509" s="54" t="s">
        <v>564</v>
      </c>
      <c r="P509" s="54">
        <v>35</v>
      </c>
    </row>
    <row r="510" spans="2:16">
      <c r="B510" s="54" t="s">
        <v>75</v>
      </c>
      <c r="C510" s="54" t="s">
        <v>1279</v>
      </c>
      <c r="D510" s="54" t="s">
        <v>206</v>
      </c>
      <c r="E510" s="60" t="s">
        <v>207</v>
      </c>
      <c r="F510" s="85" t="s">
        <v>342</v>
      </c>
      <c r="G510" s="85" t="s">
        <v>343</v>
      </c>
      <c r="H510" s="86" t="s">
        <v>344</v>
      </c>
      <c r="I510" s="87" t="str">
        <f t="shared" si="20"/>
        <v>Golay0449_S0826</v>
      </c>
      <c r="J510" s="87" t="str">
        <f t="shared" si="21"/>
        <v>gtcAGCAGGCACGAAtgGTGYCAGCMGCCGCGGTA</v>
      </c>
      <c r="K510" s="54" t="s">
        <v>353</v>
      </c>
      <c r="L510" s="60" t="s">
        <v>361</v>
      </c>
      <c r="M510" s="54" t="s">
        <v>345</v>
      </c>
      <c r="N510" s="85">
        <v>5</v>
      </c>
      <c r="O510" s="54" t="s">
        <v>564</v>
      </c>
      <c r="P510" s="54">
        <v>35</v>
      </c>
    </row>
    <row r="511" spans="2:16">
      <c r="B511" s="54" t="s">
        <v>74</v>
      </c>
      <c r="C511" s="54" t="s">
        <v>1280</v>
      </c>
      <c r="D511" s="54" t="s">
        <v>208</v>
      </c>
      <c r="E511" s="60" t="s">
        <v>209</v>
      </c>
      <c r="F511" s="85" t="s">
        <v>342</v>
      </c>
      <c r="G511" s="85" t="s">
        <v>343</v>
      </c>
      <c r="H511" s="86" t="s">
        <v>344</v>
      </c>
      <c r="I511" s="87" t="str">
        <f t="shared" si="20"/>
        <v>Golay0450_S0842</v>
      </c>
      <c r="J511" s="87" t="str">
        <f t="shared" si="21"/>
        <v>gtcTACGCAGCACTAtgGTGYCAGCMGCCGCGGTA</v>
      </c>
      <c r="K511" s="54" t="s">
        <v>353</v>
      </c>
      <c r="L511" s="60" t="s">
        <v>361</v>
      </c>
      <c r="M511" s="54" t="s">
        <v>345</v>
      </c>
      <c r="N511" s="85">
        <v>5</v>
      </c>
      <c r="O511" s="54" t="s">
        <v>564</v>
      </c>
      <c r="P511" s="54">
        <v>35</v>
      </c>
    </row>
    <row r="512" spans="2:16">
      <c r="B512" s="54" t="s">
        <v>73</v>
      </c>
      <c r="C512" s="54" t="s">
        <v>1281</v>
      </c>
      <c r="D512" s="54" t="s">
        <v>210</v>
      </c>
      <c r="E512" s="60" t="s">
        <v>211</v>
      </c>
      <c r="F512" s="85" t="s">
        <v>342</v>
      </c>
      <c r="G512" s="85" t="s">
        <v>343</v>
      </c>
      <c r="H512" s="86" t="s">
        <v>344</v>
      </c>
      <c r="I512" s="87" t="str">
        <f t="shared" si="20"/>
        <v>Golay0451_S0689</v>
      </c>
      <c r="J512" s="87" t="str">
        <f t="shared" si="21"/>
        <v>gtcCGCTTAGTGCTGtgGTGYCAGCMGCCGCGGTA</v>
      </c>
      <c r="K512" s="54" t="s">
        <v>353</v>
      </c>
      <c r="L512" s="60" t="s">
        <v>361</v>
      </c>
      <c r="M512" s="54" t="s">
        <v>345</v>
      </c>
      <c r="N512" s="85">
        <v>5</v>
      </c>
      <c r="O512" s="54" t="s">
        <v>564</v>
      </c>
      <c r="P512" s="54">
        <v>35</v>
      </c>
    </row>
    <row r="513" spans="2:16">
      <c r="B513" s="54" t="s">
        <v>72</v>
      </c>
      <c r="C513" s="54" t="s">
        <v>1282</v>
      </c>
      <c r="D513" s="54" t="s">
        <v>212</v>
      </c>
      <c r="E513" s="60" t="s">
        <v>213</v>
      </c>
      <c r="F513" s="85" t="s">
        <v>342</v>
      </c>
      <c r="G513" s="85" t="s">
        <v>343</v>
      </c>
      <c r="H513" s="86" t="s">
        <v>344</v>
      </c>
      <c r="I513" s="87" t="str">
        <f t="shared" si="20"/>
        <v>Golay0452_S1042</v>
      </c>
      <c r="J513" s="87" t="str">
        <f t="shared" si="21"/>
        <v>gtcCAAAGTTTGCGAtgGTGYCAGCMGCCGCGGTA</v>
      </c>
      <c r="K513" s="54" t="s">
        <v>353</v>
      </c>
      <c r="L513" s="60" t="s">
        <v>361</v>
      </c>
      <c r="M513" s="54" t="s">
        <v>345</v>
      </c>
      <c r="N513" s="85">
        <v>5</v>
      </c>
      <c r="O513" s="54" t="s">
        <v>564</v>
      </c>
      <c r="P513" s="54">
        <v>35</v>
      </c>
    </row>
    <row r="514" spans="2:16">
      <c r="B514" s="54" t="s">
        <v>71</v>
      </c>
      <c r="C514" s="54" t="s">
        <v>1283</v>
      </c>
      <c r="D514" s="54" t="s">
        <v>214</v>
      </c>
      <c r="E514" s="60" t="s">
        <v>215</v>
      </c>
      <c r="F514" s="85" t="s">
        <v>342</v>
      </c>
      <c r="G514" s="85" t="s">
        <v>343</v>
      </c>
      <c r="H514" s="86" t="s">
        <v>344</v>
      </c>
      <c r="I514" s="87" t="str">
        <f t="shared" si="20"/>
        <v>Golay0453_S1015</v>
      </c>
      <c r="J514" s="87" t="str">
        <f t="shared" si="21"/>
        <v>gtcTCGAGCCGATCTtgGTGYCAGCMGCCGCGGTA</v>
      </c>
      <c r="K514" s="54" t="s">
        <v>353</v>
      </c>
      <c r="L514" s="60" t="s">
        <v>361</v>
      </c>
      <c r="M514" s="54" t="s">
        <v>345</v>
      </c>
      <c r="N514" s="85">
        <v>5</v>
      </c>
      <c r="O514" s="54" t="s">
        <v>564</v>
      </c>
      <c r="P514" s="54">
        <v>35</v>
      </c>
    </row>
    <row r="515" spans="2:16">
      <c r="B515" s="54" t="s">
        <v>70</v>
      </c>
      <c r="C515" s="54" t="s">
        <v>1284</v>
      </c>
      <c r="D515" s="54" t="s">
        <v>216</v>
      </c>
      <c r="E515" s="60" t="s">
        <v>217</v>
      </c>
      <c r="F515" s="85" t="s">
        <v>342</v>
      </c>
      <c r="G515" s="85" t="s">
        <v>343</v>
      </c>
      <c r="H515" s="86" t="s">
        <v>344</v>
      </c>
      <c r="I515" s="87" t="str">
        <f t="shared" si="20"/>
        <v>Golay0454_S0370</v>
      </c>
      <c r="J515" s="87" t="str">
        <f t="shared" si="21"/>
        <v>gtcCTCATCATGTTCtgGTGYCAGCMGCCGCGGTA</v>
      </c>
      <c r="K515" s="54" t="s">
        <v>353</v>
      </c>
      <c r="L515" s="60" t="s">
        <v>361</v>
      </c>
      <c r="M515" s="54" t="s">
        <v>345</v>
      </c>
      <c r="N515" s="85">
        <v>5</v>
      </c>
      <c r="O515" s="54" t="s">
        <v>564</v>
      </c>
      <c r="P515" s="54">
        <v>35</v>
      </c>
    </row>
    <row r="516" spans="2:16">
      <c r="B516" s="54" t="s">
        <v>69</v>
      </c>
      <c r="C516" s="54" t="s">
        <v>1285</v>
      </c>
      <c r="D516" s="54" t="s">
        <v>218</v>
      </c>
      <c r="E516" s="60" t="s">
        <v>219</v>
      </c>
      <c r="F516" s="85" t="s">
        <v>342</v>
      </c>
      <c r="G516" s="85" t="s">
        <v>343</v>
      </c>
      <c r="H516" s="86" t="s">
        <v>344</v>
      </c>
      <c r="I516" s="87" t="str">
        <f t="shared" si="20"/>
        <v>Golay0455_S0755</v>
      </c>
      <c r="J516" s="87" t="str">
        <f t="shared" si="21"/>
        <v>gtcCCAGGGACTTCTtgGTGYCAGCMGCCGCGGTA</v>
      </c>
      <c r="K516" s="54" t="s">
        <v>353</v>
      </c>
      <c r="L516" s="60" t="s">
        <v>361</v>
      </c>
      <c r="M516" s="54" t="s">
        <v>345</v>
      </c>
      <c r="N516" s="85">
        <v>5</v>
      </c>
      <c r="O516" s="54" t="s">
        <v>564</v>
      </c>
      <c r="P516" s="54">
        <v>35</v>
      </c>
    </row>
    <row r="517" spans="2:16">
      <c r="B517" s="54" t="s">
        <v>68</v>
      </c>
      <c r="C517" s="54" t="s">
        <v>1286</v>
      </c>
      <c r="D517" s="54" t="s">
        <v>220</v>
      </c>
      <c r="E517" s="60" t="s">
        <v>221</v>
      </c>
      <c r="F517" s="85" t="s">
        <v>342</v>
      </c>
      <c r="G517" s="85" t="s">
        <v>343</v>
      </c>
      <c r="H517" s="86" t="s">
        <v>344</v>
      </c>
      <c r="I517" s="87" t="str">
        <f t="shared" si="20"/>
        <v>Golay0456_S1052</v>
      </c>
      <c r="J517" s="87" t="str">
        <f t="shared" si="21"/>
        <v>gtcGCAATCCTTGCGtgGTGYCAGCMGCCGCGGTA</v>
      </c>
      <c r="K517" s="54" t="s">
        <v>353</v>
      </c>
      <c r="L517" s="60" t="s">
        <v>361</v>
      </c>
      <c r="M517" s="54" t="s">
        <v>345</v>
      </c>
      <c r="N517" s="85">
        <v>5</v>
      </c>
      <c r="O517" s="54" t="s">
        <v>564</v>
      </c>
      <c r="P517" s="54">
        <v>35</v>
      </c>
    </row>
    <row r="518" spans="2:16">
      <c r="B518" s="54" t="s">
        <v>67</v>
      </c>
      <c r="C518" s="54" t="s">
        <v>1287</v>
      </c>
      <c r="D518" s="54" t="s">
        <v>222</v>
      </c>
      <c r="E518" s="60" t="s">
        <v>223</v>
      </c>
      <c r="F518" s="85" t="s">
        <v>342</v>
      </c>
      <c r="G518" s="85" t="s">
        <v>343</v>
      </c>
      <c r="H518" s="86" t="s">
        <v>344</v>
      </c>
      <c r="I518" s="87" t="str">
        <f t="shared" si="20"/>
        <v>Golay0457_S0760</v>
      </c>
      <c r="J518" s="87" t="str">
        <f t="shared" si="21"/>
        <v>gtcCCTGCTTCCTTCtgGTGYCAGCMGCCGCGGTA</v>
      </c>
      <c r="K518" s="54" t="s">
        <v>353</v>
      </c>
      <c r="L518" s="60" t="s">
        <v>361</v>
      </c>
      <c r="M518" s="54" t="s">
        <v>345</v>
      </c>
      <c r="N518" s="85">
        <v>5</v>
      </c>
      <c r="O518" s="54" t="s">
        <v>564</v>
      </c>
      <c r="P518" s="54">
        <v>35</v>
      </c>
    </row>
    <row r="519" spans="2:16">
      <c r="B519" s="54" t="s">
        <v>66</v>
      </c>
      <c r="C519" s="54" t="s">
        <v>1288</v>
      </c>
      <c r="D519" s="54" t="s">
        <v>224</v>
      </c>
      <c r="E519" s="60" t="s">
        <v>225</v>
      </c>
      <c r="F519" s="85" t="s">
        <v>342</v>
      </c>
      <c r="G519" s="85" t="s">
        <v>343</v>
      </c>
      <c r="H519" s="86" t="s">
        <v>344</v>
      </c>
      <c r="I519" s="87" t="str">
        <f t="shared" si="20"/>
        <v>Golay0458_S0926</v>
      </c>
      <c r="J519" s="87" t="str">
        <f t="shared" si="21"/>
        <v>gtcCAAGGCACAAGGtgGTGYCAGCMGCCGCGGTA</v>
      </c>
      <c r="K519" s="54" t="s">
        <v>353</v>
      </c>
      <c r="L519" s="60" t="s">
        <v>361</v>
      </c>
      <c r="M519" s="54" t="s">
        <v>345</v>
      </c>
      <c r="N519" s="85">
        <v>5</v>
      </c>
      <c r="O519" s="54" t="s">
        <v>564</v>
      </c>
      <c r="P519" s="54">
        <v>35</v>
      </c>
    </row>
    <row r="520" spans="2:16">
      <c r="B520" s="54" t="s">
        <v>65</v>
      </c>
      <c r="C520" s="54" t="s">
        <v>1289</v>
      </c>
      <c r="D520" s="54" t="s">
        <v>226</v>
      </c>
      <c r="E520" s="60" t="s">
        <v>227</v>
      </c>
      <c r="F520" s="85" t="s">
        <v>342</v>
      </c>
      <c r="G520" s="85" t="s">
        <v>343</v>
      </c>
      <c r="H520" s="86" t="s">
        <v>344</v>
      </c>
      <c r="I520" s="87" t="str">
        <f t="shared" si="20"/>
        <v>Golay0459_S0410</v>
      </c>
      <c r="J520" s="87" t="str">
        <f t="shared" si="21"/>
        <v>gtcGGCCTATAAGTCtgGTGYCAGCMGCCGCGGTA</v>
      </c>
      <c r="K520" s="54" t="s">
        <v>353</v>
      </c>
      <c r="L520" s="60" t="s">
        <v>361</v>
      </c>
      <c r="M520" s="54" t="s">
        <v>345</v>
      </c>
      <c r="N520" s="85">
        <v>5</v>
      </c>
      <c r="O520" s="54" t="s">
        <v>564</v>
      </c>
      <c r="P520" s="54">
        <v>35</v>
      </c>
    </row>
    <row r="521" spans="2:16">
      <c r="B521" s="54" t="s">
        <v>64</v>
      </c>
      <c r="C521" s="54" t="s">
        <v>1290</v>
      </c>
      <c r="D521" s="54" t="s">
        <v>228</v>
      </c>
      <c r="E521" s="60" t="s">
        <v>229</v>
      </c>
      <c r="F521" s="85" t="s">
        <v>342</v>
      </c>
      <c r="G521" s="85" t="s">
        <v>343</v>
      </c>
      <c r="H521" s="86" t="s">
        <v>344</v>
      </c>
      <c r="I521" s="87" t="str">
        <f t="shared" si="20"/>
        <v>Golay0460_S0729</v>
      </c>
      <c r="J521" s="87" t="str">
        <f t="shared" si="21"/>
        <v>gtcTCCATTTCATGCtgGTGYCAGCMGCCGCGGTA</v>
      </c>
      <c r="K521" s="54" t="s">
        <v>353</v>
      </c>
      <c r="L521" s="60" t="s">
        <v>361</v>
      </c>
      <c r="M521" s="54" t="s">
        <v>345</v>
      </c>
      <c r="N521" s="85">
        <v>5</v>
      </c>
      <c r="O521" s="54" t="s">
        <v>564</v>
      </c>
      <c r="P521" s="54">
        <v>35</v>
      </c>
    </row>
    <row r="522" spans="2:16">
      <c r="B522" s="54" t="s">
        <v>63</v>
      </c>
      <c r="C522" s="54" t="s">
        <v>1291</v>
      </c>
      <c r="D522" s="54" t="s">
        <v>230</v>
      </c>
      <c r="E522" s="60" t="s">
        <v>231</v>
      </c>
      <c r="F522" s="85" t="s">
        <v>342</v>
      </c>
      <c r="G522" s="85" t="s">
        <v>343</v>
      </c>
      <c r="H522" s="86" t="s">
        <v>344</v>
      </c>
      <c r="I522" s="87" t="str">
        <f t="shared" si="20"/>
        <v>Golay0461_S0498</v>
      </c>
      <c r="J522" s="87" t="str">
        <f t="shared" si="21"/>
        <v>gtcTCGGCGATCATCtgGTGYCAGCMGCCGCGGTA</v>
      </c>
      <c r="K522" s="54" t="s">
        <v>353</v>
      </c>
      <c r="L522" s="60" t="s">
        <v>361</v>
      </c>
      <c r="M522" s="54" t="s">
        <v>345</v>
      </c>
      <c r="N522" s="85">
        <v>5</v>
      </c>
      <c r="O522" s="54" t="s">
        <v>564</v>
      </c>
      <c r="P522" s="54">
        <v>35</v>
      </c>
    </row>
    <row r="523" spans="2:16">
      <c r="B523" s="54" t="s">
        <v>62</v>
      </c>
      <c r="C523" s="54" t="s">
        <v>1292</v>
      </c>
      <c r="D523" s="54" t="s">
        <v>232</v>
      </c>
      <c r="E523" s="60" t="s">
        <v>233</v>
      </c>
      <c r="F523" s="85" t="s">
        <v>342</v>
      </c>
      <c r="G523" s="85" t="s">
        <v>343</v>
      </c>
      <c r="H523" s="86" t="s">
        <v>344</v>
      </c>
      <c r="I523" s="87" t="str">
        <f t="shared" si="20"/>
        <v>Golay0462_S0628</v>
      </c>
      <c r="J523" s="87" t="str">
        <f t="shared" si="21"/>
        <v>gtcGTTTCACGCGAAtgGTGYCAGCMGCCGCGGTA</v>
      </c>
      <c r="K523" s="54" t="s">
        <v>353</v>
      </c>
      <c r="L523" s="60" t="s">
        <v>361</v>
      </c>
      <c r="M523" s="54" t="s">
        <v>345</v>
      </c>
      <c r="N523" s="85">
        <v>5</v>
      </c>
      <c r="O523" s="54" t="s">
        <v>564</v>
      </c>
      <c r="P523" s="54">
        <v>35</v>
      </c>
    </row>
    <row r="524" spans="2:16">
      <c r="B524" s="54" t="s">
        <v>61</v>
      </c>
      <c r="C524" s="54" t="s">
        <v>1293</v>
      </c>
      <c r="D524" s="54" t="s">
        <v>234</v>
      </c>
      <c r="E524" s="60" t="s">
        <v>235</v>
      </c>
      <c r="F524" s="85" t="s">
        <v>342</v>
      </c>
      <c r="G524" s="85" t="s">
        <v>343</v>
      </c>
      <c r="H524" s="86" t="s">
        <v>344</v>
      </c>
      <c r="I524" s="87" t="str">
        <f t="shared" si="20"/>
        <v>Golay0463_S0706</v>
      </c>
      <c r="J524" s="87" t="str">
        <f t="shared" si="21"/>
        <v>gtcACAAGAACCTTGtgGTGYCAGCMGCCGCGGTA</v>
      </c>
      <c r="K524" s="54" t="s">
        <v>353</v>
      </c>
      <c r="L524" s="60" t="s">
        <v>361</v>
      </c>
      <c r="M524" s="54" t="s">
        <v>345</v>
      </c>
      <c r="N524" s="85">
        <v>5</v>
      </c>
      <c r="O524" s="54" t="s">
        <v>564</v>
      </c>
      <c r="P524" s="54">
        <v>35</v>
      </c>
    </row>
    <row r="525" spans="2:16">
      <c r="B525" s="54" t="s">
        <v>60</v>
      </c>
      <c r="C525" s="54" t="s">
        <v>1294</v>
      </c>
      <c r="D525" s="54" t="s">
        <v>236</v>
      </c>
      <c r="E525" s="60" t="s">
        <v>237</v>
      </c>
      <c r="F525" s="85" t="s">
        <v>342</v>
      </c>
      <c r="G525" s="85" t="s">
        <v>343</v>
      </c>
      <c r="H525" s="86" t="s">
        <v>344</v>
      </c>
      <c r="I525" s="87" t="str">
        <f t="shared" si="20"/>
        <v>Golay0464_S0929</v>
      </c>
      <c r="J525" s="87" t="str">
        <f t="shared" si="21"/>
        <v>gtcTACTCTCTTAGCtgGTGYCAGCMGCCGCGGTA</v>
      </c>
      <c r="K525" s="54" t="s">
        <v>353</v>
      </c>
      <c r="L525" s="60" t="s">
        <v>361</v>
      </c>
      <c r="M525" s="54" t="s">
        <v>345</v>
      </c>
      <c r="N525" s="85">
        <v>5</v>
      </c>
      <c r="O525" s="54" t="s">
        <v>564</v>
      </c>
      <c r="P525" s="54">
        <v>35</v>
      </c>
    </row>
    <row r="526" spans="2:16">
      <c r="B526" s="54" t="s">
        <v>59</v>
      </c>
      <c r="C526" s="54" t="s">
        <v>1295</v>
      </c>
      <c r="D526" s="54" t="s">
        <v>238</v>
      </c>
      <c r="E526" s="60" t="s">
        <v>239</v>
      </c>
      <c r="F526" s="85" t="s">
        <v>342</v>
      </c>
      <c r="G526" s="85" t="s">
        <v>343</v>
      </c>
      <c r="H526" s="86" t="s">
        <v>344</v>
      </c>
      <c r="I526" s="87" t="str">
        <f t="shared" si="20"/>
        <v>Golay0465_S1029</v>
      </c>
      <c r="J526" s="87" t="str">
        <f t="shared" si="21"/>
        <v>gtcAACTGTTCGCGCtgGTGYCAGCMGCCGCGGTA</v>
      </c>
      <c r="K526" s="54" t="s">
        <v>353</v>
      </c>
      <c r="L526" s="60" t="s">
        <v>361</v>
      </c>
      <c r="M526" s="54" t="s">
        <v>345</v>
      </c>
      <c r="N526" s="85">
        <v>5</v>
      </c>
      <c r="O526" s="54" t="s">
        <v>564</v>
      </c>
      <c r="P526" s="54">
        <v>35</v>
      </c>
    </row>
    <row r="527" spans="2:16">
      <c r="B527" s="54" t="s">
        <v>58</v>
      </c>
      <c r="C527" s="54" t="s">
        <v>1296</v>
      </c>
      <c r="D527" s="54" t="s">
        <v>240</v>
      </c>
      <c r="E527" s="60" t="s">
        <v>241</v>
      </c>
      <c r="F527" s="85" t="s">
        <v>342</v>
      </c>
      <c r="G527" s="85" t="s">
        <v>343</v>
      </c>
      <c r="H527" s="86" t="s">
        <v>344</v>
      </c>
      <c r="I527" s="87" t="str">
        <f t="shared" si="20"/>
        <v>Golay0466_S0467</v>
      </c>
      <c r="J527" s="87" t="str">
        <f t="shared" si="21"/>
        <v>gtcCGAAGCATCTACtgGTGYCAGCMGCCGCGGTA</v>
      </c>
      <c r="K527" s="54" t="s">
        <v>353</v>
      </c>
      <c r="L527" s="60" t="s">
        <v>361</v>
      </c>
      <c r="M527" s="54" t="s">
        <v>345</v>
      </c>
      <c r="N527" s="85">
        <v>5</v>
      </c>
      <c r="O527" s="54" t="s">
        <v>564</v>
      </c>
      <c r="P527" s="54">
        <v>35</v>
      </c>
    </row>
    <row r="528" spans="2:16">
      <c r="B528" s="54" t="s">
        <v>57</v>
      </c>
      <c r="C528" s="54" t="s">
        <v>1297</v>
      </c>
      <c r="D528" s="54" t="s">
        <v>242</v>
      </c>
      <c r="E528" s="60" t="s">
        <v>243</v>
      </c>
      <c r="F528" s="85" t="s">
        <v>342</v>
      </c>
      <c r="G528" s="85" t="s">
        <v>343</v>
      </c>
      <c r="H528" s="86" t="s">
        <v>344</v>
      </c>
      <c r="I528" s="87" t="str">
        <f t="shared" si="20"/>
        <v>Golay0467_S1018</v>
      </c>
      <c r="J528" s="87" t="str">
        <f t="shared" si="21"/>
        <v>gtcGTTTGGCCACACtgGTGYCAGCMGCCGCGGTA</v>
      </c>
      <c r="K528" s="54" t="s">
        <v>353</v>
      </c>
      <c r="L528" s="60" t="s">
        <v>361</v>
      </c>
      <c r="M528" s="54" t="s">
        <v>345</v>
      </c>
      <c r="N528" s="85">
        <v>5</v>
      </c>
      <c r="O528" s="54" t="s">
        <v>564</v>
      </c>
      <c r="P528" s="54">
        <v>35</v>
      </c>
    </row>
    <row r="529" spans="2:16">
      <c r="B529" s="54" t="s">
        <v>56</v>
      </c>
      <c r="C529" s="54" t="s">
        <v>1298</v>
      </c>
      <c r="D529" s="54" t="s">
        <v>244</v>
      </c>
      <c r="E529" s="60" t="s">
        <v>245</v>
      </c>
      <c r="F529" s="85" t="s">
        <v>342</v>
      </c>
      <c r="G529" s="85" t="s">
        <v>343</v>
      </c>
      <c r="H529" s="86" t="s">
        <v>344</v>
      </c>
      <c r="I529" s="87" t="str">
        <f t="shared" si="20"/>
        <v>Golay0468_S0821</v>
      </c>
      <c r="J529" s="87" t="str">
        <f t="shared" si="21"/>
        <v>gtcTCAGGTTGCCCAtgGTGYCAGCMGCCGCGGTA</v>
      </c>
      <c r="K529" s="54" t="s">
        <v>353</v>
      </c>
      <c r="L529" s="60" t="s">
        <v>361</v>
      </c>
      <c r="M529" s="54" t="s">
        <v>345</v>
      </c>
      <c r="N529" s="85">
        <v>5</v>
      </c>
      <c r="O529" s="54" t="s">
        <v>564</v>
      </c>
      <c r="P529" s="54">
        <v>35</v>
      </c>
    </row>
    <row r="530" spans="2:16">
      <c r="B530" s="54" t="s">
        <v>55</v>
      </c>
      <c r="C530" s="54" t="s">
        <v>1299</v>
      </c>
      <c r="D530" s="54" t="s">
        <v>246</v>
      </c>
      <c r="E530" s="60" t="s">
        <v>247</v>
      </c>
      <c r="F530" s="85" t="s">
        <v>342</v>
      </c>
      <c r="G530" s="85" t="s">
        <v>343</v>
      </c>
      <c r="H530" s="86" t="s">
        <v>344</v>
      </c>
      <c r="I530" s="87" t="str">
        <f t="shared" si="20"/>
        <v>Golay0469_S0630</v>
      </c>
      <c r="J530" s="87" t="str">
        <f t="shared" si="21"/>
        <v>gtcTCATTCCACTCAtgGTGYCAGCMGCCGCGGTA</v>
      </c>
      <c r="K530" s="54" t="s">
        <v>353</v>
      </c>
      <c r="L530" s="60" t="s">
        <v>361</v>
      </c>
      <c r="M530" s="54" t="s">
        <v>345</v>
      </c>
      <c r="N530" s="85">
        <v>5</v>
      </c>
      <c r="O530" s="54" t="s">
        <v>564</v>
      </c>
      <c r="P530" s="54">
        <v>35</v>
      </c>
    </row>
    <row r="531" spans="2:16">
      <c r="B531" s="54" t="s">
        <v>54</v>
      </c>
      <c r="C531" s="54" t="s">
        <v>1300</v>
      </c>
      <c r="D531" s="54" t="s">
        <v>248</v>
      </c>
      <c r="E531" s="60" t="s">
        <v>249</v>
      </c>
      <c r="F531" s="85" t="s">
        <v>342</v>
      </c>
      <c r="G531" s="85" t="s">
        <v>343</v>
      </c>
      <c r="H531" s="86" t="s">
        <v>344</v>
      </c>
      <c r="I531" s="87" t="str">
        <f t="shared" si="20"/>
        <v>Golay0470_S0785</v>
      </c>
      <c r="J531" s="87" t="str">
        <f t="shared" si="21"/>
        <v>gtcGTCACATCACGAtgGTGYCAGCMGCCGCGGTA</v>
      </c>
      <c r="K531" s="54" t="s">
        <v>353</v>
      </c>
      <c r="L531" s="60" t="s">
        <v>361</v>
      </c>
      <c r="M531" s="54" t="s">
        <v>345</v>
      </c>
      <c r="N531" s="85">
        <v>5</v>
      </c>
      <c r="O531" s="54" t="s">
        <v>564</v>
      </c>
      <c r="P531" s="54">
        <v>35</v>
      </c>
    </row>
    <row r="532" spans="2:16">
      <c r="B532" s="54" t="s">
        <v>53</v>
      </c>
      <c r="C532" s="54" t="s">
        <v>1301</v>
      </c>
      <c r="D532" s="54" t="s">
        <v>250</v>
      </c>
      <c r="E532" s="60" t="s">
        <v>251</v>
      </c>
      <c r="F532" s="85" t="s">
        <v>342</v>
      </c>
      <c r="G532" s="85" t="s">
        <v>343</v>
      </c>
      <c r="H532" s="86" t="s">
        <v>344</v>
      </c>
      <c r="I532" s="87" t="str">
        <f t="shared" si="20"/>
        <v>Golay0471_S0855</v>
      </c>
      <c r="J532" s="87" t="str">
        <f t="shared" si="21"/>
        <v>gtcCGACATTTCTCTtgGTGYCAGCMGCCGCGGTA</v>
      </c>
      <c r="K532" s="54" t="s">
        <v>353</v>
      </c>
      <c r="L532" s="60" t="s">
        <v>361</v>
      </c>
      <c r="M532" s="54" t="s">
        <v>345</v>
      </c>
      <c r="N532" s="85">
        <v>5</v>
      </c>
      <c r="O532" s="54" t="s">
        <v>564</v>
      </c>
      <c r="P532" s="54">
        <v>35</v>
      </c>
    </row>
    <row r="533" spans="2:16">
      <c r="B533" s="54" t="s">
        <v>52</v>
      </c>
      <c r="C533" s="54" t="s">
        <v>1302</v>
      </c>
      <c r="D533" s="54" t="s">
        <v>252</v>
      </c>
      <c r="E533" s="60" t="s">
        <v>253</v>
      </c>
      <c r="F533" s="85" t="s">
        <v>342</v>
      </c>
      <c r="G533" s="85" t="s">
        <v>343</v>
      </c>
      <c r="H533" s="86" t="s">
        <v>344</v>
      </c>
      <c r="I533" s="87" t="str">
        <f t="shared" si="20"/>
        <v>Golay0472_S0986</v>
      </c>
      <c r="J533" s="87" t="str">
        <f t="shared" si="21"/>
        <v>gtcGGACGTTAACTAtgGTGYCAGCMGCCGCGGTA</v>
      </c>
      <c r="K533" s="54" t="s">
        <v>353</v>
      </c>
      <c r="L533" s="60" t="s">
        <v>361</v>
      </c>
      <c r="M533" s="54" t="s">
        <v>345</v>
      </c>
      <c r="N533" s="85">
        <v>5</v>
      </c>
      <c r="O533" s="54" t="s">
        <v>564</v>
      </c>
      <c r="P533" s="54">
        <v>35</v>
      </c>
    </row>
    <row r="534" spans="2:16">
      <c r="B534" s="54" t="s">
        <v>51</v>
      </c>
      <c r="C534" s="54" t="s">
        <v>1303</v>
      </c>
      <c r="D534" s="54" t="s">
        <v>254</v>
      </c>
      <c r="E534" s="60" t="s">
        <v>255</v>
      </c>
      <c r="F534" s="85" t="s">
        <v>342</v>
      </c>
      <c r="G534" s="85" t="s">
        <v>343</v>
      </c>
      <c r="H534" s="86" t="s">
        <v>344</v>
      </c>
      <c r="I534" s="87" t="str">
        <f t="shared" si="20"/>
        <v>Golay0473_S0849</v>
      </c>
      <c r="J534" s="87" t="str">
        <f t="shared" si="21"/>
        <v>gtcTAGCAGTTGCGTtgGTGYCAGCMGCCGCGGTA</v>
      </c>
      <c r="K534" s="54" t="s">
        <v>353</v>
      </c>
      <c r="L534" s="60" t="s">
        <v>361</v>
      </c>
      <c r="M534" s="54" t="s">
        <v>345</v>
      </c>
      <c r="N534" s="85">
        <v>5</v>
      </c>
      <c r="O534" s="54" t="s">
        <v>564</v>
      </c>
      <c r="P534" s="54">
        <v>35</v>
      </c>
    </row>
    <row r="535" spans="2:16">
      <c r="B535" s="54" t="s">
        <v>50</v>
      </c>
      <c r="C535" s="54" t="s">
        <v>1304</v>
      </c>
      <c r="D535" s="54" t="s">
        <v>256</v>
      </c>
      <c r="E535" s="60" t="s">
        <v>257</v>
      </c>
      <c r="F535" s="85" t="s">
        <v>342</v>
      </c>
      <c r="G535" s="85" t="s">
        <v>343</v>
      </c>
      <c r="H535" s="86" t="s">
        <v>344</v>
      </c>
      <c r="I535" s="87" t="str">
        <f t="shared" si="20"/>
        <v>Golay0474_S0510</v>
      </c>
      <c r="J535" s="87" t="str">
        <f t="shared" si="21"/>
        <v>gtcCACGCTATTGGAtgGTGYCAGCMGCCGCGGTA</v>
      </c>
      <c r="K535" s="54" t="s">
        <v>353</v>
      </c>
      <c r="L535" s="60" t="s">
        <v>361</v>
      </c>
      <c r="M535" s="54" t="s">
        <v>345</v>
      </c>
      <c r="N535" s="85">
        <v>5</v>
      </c>
      <c r="O535" s="54" t="s">
        <v>564</v>
      </c>
      <c r="P535" s="54">
        <v>35</v>
      </c>
    </row>
    <row r="536" spans="2:16">
      <c r="B536" s="54" t="s">
        <v>49</v>
      </c>
      <c r="C536" s="54" t="s">
        <v>1305</v>
      </c>
      <c r="D536" s="54" t="s">
        <v>258</v>
      </c>
      <c r="E536" s="60" t="s">
        <v>259</v>
      </c>
      <c r="F536" s="85" t="s">
        <v>342</v>
      </c>
      <c r="G536" s="85" t="s">
        <v>343</v>
      </c>
      <c r="H536" s="86" t="s">
        <v>344</v>
      </c>
      <c r="I536" s="87" t="str">
        <f t="shared" si="20"/>
        <v>Golay0475_S0880</v>
      </c>
      <c r="J536" s="87" t="str">
        <f t="shared" si="21"/>
        <v>gtcAACTTCACTTCCtgGTGYCAGCMGCCGCGGTA</v>
      </c>
      <c r="K536" s="54" t="s">
        <v>353</v>
      </c>
      <c r="L536" s="60" t="s">
        <v>361</v>
      </c>
      <c r="M536" s="54" t="s">
        <v>345</v>
      </c>
      <c r="N536" s="85">
        <v>5</v>
      </c>
      <c r="O536" s="54" t="s">
        <v>564</v>
      </c>
      <c r="P536" s="54">
        <v>35</v>
      </c>
    </row>
    <row r="537" spans="2:16">
      <c r="B537" s="54" t="s">
        <v>48</v>
      </c>
      <c r="C537" s="54" t="s">
        <v>1306</v>
      </c>
      <c r="D537" s="54" t="s">
        <v>260</v>
      </c>
      <c r="E537" s="60" t="s">
        <v>261</v>
      </c>
      <c r="F537" s="85" t="s">
        <v>342</v>
      </c>
      <c r="G537" s="85" t="s">
        <v>343</v>
      </c>
      <c r="H537" s="86" t="s">
        <v>344</v>
      </c>
      <c r="I537" s="87" t="str">
        <f t="shared" si="20"/>
        <v>Golay0476_S0703</v>
      </c>
      <c r="J537" s="87" t="str">
        <f t="shared" si="21"/>
        <v>gtcCCAGTGGATATAtgGTGYCAGCMGCCGCGGTA</v>
      </c>
      <c r="K537" s="54" t="s">
        <v>353</v>
      </c>
      <c r="L537" s="60" t="s">
        <v>361</v>
      </c>
      <c r="M537" s="54" t="s">
        <v>345</v>
      </c>
      <c r="N537" s="85">
        <v>5</v>
      </c>
      <c r="O537" s="54" t="s">
        <v>564</v>
      </c>
      <c r="P537" s="54">
        <v>35</v>
      </c>
    </row>
    <row r="538" spans="2:16">
      <c r="B538" s="54" t="s">
        <v>47</v>
      </c>
      <c r="C538" s="54" t="s">
        <v>1307</v>
      </c>
      <c r="D538" s="54" t="s">
        <v>262</v>
      </c>
      <c r="E538" s="60" t="s">
        <v>263</v>
      </c>
      <c r="F538" s="85" t="s">
        <v>342</v>
      </c>
      <c r="G538" s="85" t="s">
        <v>343</v>
      </c>
      <c r="H538" s="86" t="s">
        <v>344</v>
      </c>
      <c r="I538" s="87" t="str">
        <f t="shared" si="20"/>
        <v>Golay0477_S0872</v>
      </c>
      <c r="J538" s="87" t="str">
        <f t="shared" si="21"/>
        <v>gtcTGTGTGTAACGCtgGTGYCAGCMGCCGCGGTA</v>
      </c>
      <c r="K538" s="54" t="s">
        <v>353</v>
      </c>
      <c r="L538" s="60" t="s">
        <v>361</v>
      </c>
      <c r="M538" s="54" t="s">
        <v>345</v>
      </c>
      <c r="N538" s="85">
        <v>5</v>
      </c>
      <c r="O538" s="54" t="s">
        <v>564</v>
      </c>
      <c r="P538" s="54">
        <v>35</v>
      </c>
    </row>
    <row r="539" spans="2:16">
      <c r="B539" s="54" t="s">
        <v>46</v>
      </c>
      <c r="C539" s="54" t="s">
        <v>1308</v>
      </c>
      <c r="D539" s="54" t="s">
        <v>264</v>
      </c>
      <c r="E539" s="60" t="s">
        <v>265</v>
      </c>
      <c r="F539" s="85" t="s">
        <v>342</v>
      </c>
      <c r="G539" s="85" t="s">
        <v>343</v>
      </c>
      <c r="H539" s="86" t="s">
        <v>344</v>
      </c>
      <c r="I539" s="87" t="str">
        <f t="shared" si="20"/>
        <v>Golay0478_S0378</v>
      </c>
      <c r="J539" s="87" t="str">
        <f t="shared" si="21"/>
        <v>gtcCCAATCGTGCAAtgGTGYCAGCMGCCGCGGTA</v>
      </c>
      <c r="K539" s="54" t="s">
        <v>353</v>
      </c>
      <c r="L539" s="60" t="s">
        <v>361</v>
      </c>
      <c r="M539" s="54" t="s">
        <v>345</v>
      </c>
      <c r="N539" s="85">
        <v>5</v>
      </c>
      <c r="O539" s="54" t="s">
        <v>564</v>
      </c>
      <c r="P539" s="54">
        <v>35</v>
      </c>
    </row>
    <row r="540" spans="2:16">
      <c r="B540" s="54" t="s">
        <v>45</v>
      </c>
      <c r="C540" s="54" t="s">
        <v>1309</v>
      </c>
      <c r="D540" s="54" t="s">
        <v>266</v>
      </c>
      <c r="E540" s="60" t="s">
        <v>267</v>
      </c>
      <c r="F540" s="85" t="s">
        <v>342</v>
      </c>
      <c r="G540" s="85" t="s">
        <v>343</v>
      </c>
      <c r="H540" s="86" t="s">
        <v>344</v>
      </c>
      <c r="I540" s="87" t="str">
        <f t="shared" si="20"/>
        <v>Golay0479_S0619</v>
      </c>
      <c r="J540" s="87" t="str">
        <f t="shared" si="21"/>
        <v>gtcAGGCTAGCAGAGtgGTGYCAGCMGCCGCGGTA</v>
      </c>
      <c r="K540" s="54" t="s">
        <v>353</v>
      </c>
      <c r="L540" s="60" t="s">
        <v>361</v>
      </c>
      <c r="M540" s="54" t="s">
        <v>345</v>
      </c>
      <c r="N540" s="85">
        <v>5</v>
      </c>
      <c r="O540" s="54" t="s">
        <v>564</v>
      </c>
      <c r="P540" s="54">
        <v>35</v>
      </c>
    </row>
    <row r="541" spans="2:16">
      <c r="B541" s="54" t="s">
        <v>44</v>
      </c>
      <c r="C541" s="54" t="s">
        <v>1310</v>
      </c>
      <c r="D541" s="54" t="s">
        <v>268</v>
      </c>
      <c r="E541" s="60" t="s">
        <v>269</v>
      </c>
      <c r="F541" s="85" t="s">
        <v>342</v>
      </c>
      <c r="G541" s="85" t="s">
        <v>343</v>
      </c>
      <c r="H541" s="86" t="s">
        <v>344</v>
      </c>
      <c r="I541" s="87" t="str">
        <f t="shared" si="20"/>
        <v>Golay0480_S0477</v>
      </c>
      <c r="J541" s="87" t="str">
        <f t="shared" si="21"/>
        <v>gtcGTCACTCCGAACtgGTGYCAGCMGCCGCGGTA</v>
      </c>
      <c r="K541" s="54" t="s">
        <v>353</v>
      </c>
      <c r="L541" s="60" t="s">
        <v>361</v>
      </c>
      <c r="M541" s="54" t="s">
        <v>345</v>
      </c>
      <c r="N541" s="85">
        <v>5</v>
      </c>
      <c r="O541" s="54" t="s">
        <v>564</v>
      </c>
      <c r="P541" s="54">
        <v>35</v>
      </c>
    </row>
    <row r="542" spans="2:16">
      <c r="B542" s="54" t="s">
        <v>43</v>
      </c>
      <c r="C542" s="54" t="s">
        <v>1311</v>
      </c>
      <c r="D542" s="54" t="s">
        <v>270</v>
      </c>
      <c r="E542" s="60" t="s">
        <v>271</v>
      </c>
      <c r="F542" s="85" t="s">
        <v>342</v>
      </c>
      <c r="G542" s="85" t="s">
        <v>343</v>
      </c>
      <c r="H542" s="86" t="s">
        <v>344</v>
      </c>
      <c r="I542" s="87" t="str">
        <f t="shared" si="20"/>
        <v>Golay0481_S0657</v>
      </c>
      <c r="J542" s="87" t="str">
        <f t="shared" si="21"/>
        <v>gtcCACCGAAATCTGtgGTGYCAGCMGCCGCGGTA</v>
      </c>
      <c r="K542" s="54" t="s">
        <v>353</v>
      </c>
      <c r="L542" s="60" t="s">
        <v>361</v>
      </c>
      <c r="M542" s="54" t="s">
        <v>345</v>
      </c>
      <c r="N542" s="85">
        <v>5</v>
      </c>
      <c r="O542" s="54" t="s">
        <v>564</v>
      </c>
      <c r="P542" s="54">
        <v>35</v>
      </c>
    </row>
    <row r="543" spans="2:16">
      <c r="B543" s="54" t="s">
        <v>42</v>
      </c>
      <c r="C543" s="84" t="s">
        <v>1312</v>
      </c>
      <c r="D543" s="54" t="s">
        <v>272</v>
      </c>
      <c r="E543" s="60" t="s">
        <v>273</v>
      </c>
      <c r="F543" s="85" t="s">
        <v>342</v>
      </c>
      <c r="G543" s="85" t="s">
        <v>343</v>
      </c>
      <c r="H543" s="86" t="s">
        <v>344</v>
      </c>
      <c r="I543" s="87" t="str">
        <f t="shared" si="20"/>
        <v>Golay0482_AMS237</v>
      </c>
      <c r="J543" s="87" t="str">
        <f t="shared" si="21"/>
        <v>gtcTGACGTAGAACTtgGTGYCAGCMGCCGCGGTA</v>
      </c>
      <c r="K543" s="54" t="s">
        <v>353</v>
      </c>
      <c r="L543" s="60" t="s">
        <v>361</v>
      </c>
      <c r="M543" s="54" t="s">
        <v>345</v>
      </c>
      <c r="N543" s="85">
        <v>5</v>
      </c>
      <c r="O543" s="54" t="s">
        <v>564</v>
      </c>
      <c r="P543" s="54">
        <v>35</v>
      </c>
    </row>
    <row r="544" spans="2:16">
      <c r="B544" s="54" t="s">
        <v>41</v>
      </c>
      <c r="C544" s="54" t="s">
        <v>1313</v>
      </c>
      <c r="D544" s="54" t="s">
        <v>274</v>
      </c>
      <c r="E544" s="60" t="s">
        <v>275</v>
      </c>
      <c r="F544" s="85" t="s">
        <v>342</v>
      </c>
      <c r="G544" s="85" t="s">
        <v>343</v>
      </c>
      <c r="H544" s="86" t="s">
        <v>344</v>
      </c>
      <c r="I544" s="87" t="str">
        <f t="shared" si="20"/>
        <v>Golay0483_S0723</v>
      </c>
      <c r="J544" s="87" t="str">
        <f t="shared" si="21"/>
        <v>gtcCTATGCCGGCTAtgGTGYCAGCMGCCGCGGTA</v>
      </c>
      <c r="K544" s="54" t="s">
        <v>353</v>
      </c>
      <c r="L544" s="60" t="s">
        <v>361</v>
      </c>
      <c r="M544" s="54" t="s">
        <v>345</v>
      </c>
      <c r="N544" s="85">
        <v>5</v>
      </c>
      <c r="O544" s="54" t="s">
        <v>564</v>
      </c>
      <c r="P544" s="54">
        <v>35</v>
      </c>
    </row>
    <row r="545" spans="2:16">
      <c r="B545" s="54" t="s">
        <v>40</v>
      </c>
      <c r="C545" s="54" t="s">
        <v>1314</v>
      </c>
      <c r="D545" s="54" t="s">
        <v>276</v>
      </c>
      <c r="E545" s="60" t="s">
        <v>277</v>
      </c>
      <c r="F545" s="85" t="s">
        <v>342</v>
      </c>
      <c r="G545" s="85" t="s">
        <v>343</v>
      </c>
      <c r="H545" s="86" t="s">
        <v>344</v>
      </c>
      <c r="I545" s="87" t="str">
        <f t="shared" si="20"/>
        <v>Golay0484_S0710</v>
      </c>
      <c r="J545" s="87" t="str">
        <f t="shared" si="21"/>
        <v>gtcGTGGTATGGGAGtgGTGYCAGCMGCCGCGGTA</v>
      </c>
      <c r="K545" s="54" t="s">
        <v>353</v>
      </c>
      <c r="L545" s="60" t="s">
        <v>361</v>
      </c>
      <c r="M545" s="54" t="s">
        <v>345</v>
      </c>
      <c r="N545" s="85">
        <v>5</v>
      </c>
      <c r="O545" s="54" t="s">
        <v>564</v>
      </c>
      <c r="P545" s="54">
        <v>35</v>
      </c>
    </row>
    <row r="546" spans="2:16">
      <c r="B546" s="54" t="s">
        <v>39</v>
      </c>
      <c r="C546" s="54" t="s">
        <v>1315</v>
      </c>
      <c r="D546" s="54" t="s">
        <v>278</v>
      </c>
      <c r="E546" s="60" t="s">
        <v>279</v>
      </c>
      <c r="F546" s="85" t="s">
        <v>342</v>
      </c>
      <c r="G546" s="85" t="s">
        <v>343</v>
      </c>
      <c r="H546" s="86" t="s">
        <v>344</v>
      </c>
      <c r="I546" s="87" t="str">
        <f t="shared" si="20"/>
        <v>Golay0485_S1056</v>
      </c>
      <c r="J546" s="87" t="str">
        <f t="shared" si="21"/>
        <v>gtcTGTACCAACCGAtgGTGYCAGCMGCCGCGGTA</v>
      </c>
      <c r="K546" s="54" t="s">
        <v>353</v>
      </c>
      <c r="L546" s="60" t="s">
        <v>361</v>
      </c>
      <c r="M546" s="54" t="s">
        <v>345</v>
      </c>
      <c r="N546" s="85">
        <v>5</v>
      </c>
      <c r="O546" s="54" t="s">
        <v>564</v>
      </c>
      <c r="P546" s="54">
        <v>35</v>
      </c>
    </row>
    <row r="547" spans="2:16">
      <c r="B547" s="54" t="s">
        <v>38</v>
      </c>
      <c r="C547" s="54" t="s">
        <v>1316</v>
      </c>
      <c r="D547" s="54" t="s">
        <v>280</v>
      </c>
      <c r="E547" s="60" t="s">
        <v>281</v>
      </c>
      <c r="F547" s="85" t="s">
        <v>342</v>
      </c>
      <c r="G547" s="85" t="s">
        <v>343</v>
      </c>
      <c r="H547" s="86" t="s">
        <v>344</v>
      </c>
      <c r="I547" s="87" t="str">
        <f t="shared" ref="I547:I577" si="22">(D547&amp;"_"&amp;C547)</f>
        <v>Golay0486_S0440</v>
      </c>
      <c r="J547" s="87" t="str">
        <f t="shared" ref="J547:J577" si="23">CONCATENATE(F547,E547,G547,H547)</f>
        <v>gtcAGGGTACAGGGTtgGTGYCAGCMGCCGCGGTA</v>
      </c>
      <c r="K547" s="54" t="s">
        <v>353</v>
      </c>
      <c r="L547" s="60" t="s">
        <v>361</v>
      </c>
      <c r="M547" s="54" t="s">
        <v>345</v>
      </c>
      <c r="N547" s="85">
        <v>5</v>
      </c>
      <c r="O547" s="54" t="s">
        <v>564</v>
      </c>
      <c r="P547" s="54">
        <v>35</v>
      </c>
    </row>
    <row r="548" spans="2:16">
      <c r="B548" s="54" t="s">
        <v>37</v>
      </c>
      <c r="C548" s="54" t="s">
        <v>1317</v>
      </c>
      <c r="D548" s="54" t="s">
        <v>282</v>
      </c>
      <c r="E548" s="60" t="s">
        <v>283</v>
      </c>
      <c r="F548" s="85" t="s">
        <v>342</v>
      </c>
      <c r="G548" s="85" t="s">
        <v>343</v>
      </c>
      <c r="H548" s="86" t="s">
        <v>344</v>
      </c>
      <c r="I548" s="87" t="str">
        <f t="shared" si="22"/>
        <v>Golay0487_S0393</v>
      </c>
      <c r="J548" s="87" t="str">
        <f t="shared" si="23"/>
        <v>gtcAGAGTGCTAATCtgGTGYCAGCMGCCGCGGTA</v>
      </c>
      <c r="K548" s="54" t="s">
        <v>353</v>
      </c>
      <c r="L548" s="60" t="s">
        <v>361</v>
      </c>
      <c r="M548" s="54" t="s">
        <v>345</v>
      </c>
      <c r="N548" s="85">
        <v>5</v>
      </c>
      <c r="O548" s="54" t="s">
        <v>564</v>
      </c>
      <c r="P548" s="54">
        <v>35</v>
      </c>
    </row>
    <row r="549" spans="2:16">
      <c r="B549" s="54" t="s">
        <v>36</v>
      </c>
      <c r="C549" s="54" t="s">
        <v>1318</v>
      </c>
      <c r="D549" s="54" t="s">
        <v>284</v>
      </c>
      <c r="E549" s="60" t="s">
        <v>285</v>
      </c>
      <c r="F549" s="85" t="s">
        <v>342</v>
      </c>
      <c r="G549" s="85" t="s">
        <v>343</v>
      </c>
      <c r="H549" s="86" t="s">
        <v>344</v>
      </c>
      <c r="I549" s="87" t="str">
        <f t="shared" si="22"/>
        <v>Golay0488_S0638</v>
      </c>
      <c r="J549" s="87" t="str">
        <f t="shared" si="23"/>
        <v>gtcTTGGCGGGTTATtgGTGYCAGCMGCCGCGGTA</v>
      </c>
      <c r="K549" s="54" t="s">
        <v>353</v>
      </c>
      <c r="L549" s="60" t="s">
        <v>361</v>
      </c>
      <c r="M549" s="54" t="s">
        <v>345</v>
      </c>
      <c r="N549" s="85">
        <v>5</v>
      </c>
      <c r="O549" s="54" t="s">
        <v>564</v>
      </c>
      <c r="P549" s="54">
        <v>35</v>
      </c>
    </row>
    <row r="550" spans="2:16">
      <c r="B550" s="54" t="s">
        <v>35</v>
      </c>
      <c r="C550" s="54" t="s">
        <v>1319</v>
      </c>
      <c r="D550" s="54" t="s">
        <v>286</v>
      </c>
      <c r="E550" s="60" t="s">
        <v>287</v>
      </c>
      <c r="F550" s="85" t="s">
        <v>342</v>
      </c>
      <c r="G550" s="85" t="s">
        <v>343</v>
      </c>
      <c r="H550" s="86" t="s">
        <v>344</v>
      </c>
      <c r="I550" s="87" t="str">
        <f t="shared" si="22"/>
        <v>Golay0489_S0463</v>
      </c>
      <c r="J550" s="87" t="str">
        <f t="shared" si="23"/>
        <v>gtcCACGATGGTCATtgGTGYCAGCMGCCGCGGTA</v>
      </c>
      <c r="K550" s="54" t="s">
        <v>353</v>
      </c>
      <c r="L550" s="60" t="s">
        <v>361</v>
      </c>
      <c r="M550" s="54" t="s">
        <v>345</v>
      </c>
      <c r="N550" s="85">
        <v>5</v>
      </c>
      <c r="O550" s="54" t="s">
        <v>564</v>
      </c>
      <c r="P550" s="54">
        <v>35</v>
      </c>
    </row>
    <row r="551" spans="2:16">
      <c r="B551" s="54" t="s">
        <v>34</v>
      </c>
      <c r="C551" s="84" t="s">
        <v>1320</v>
      </c>
      <c r="D551" s="54" t="s">
        <v>288</v>
      </c>
      <c r="E551" s="60" t="s">
        <v>289</v>
      </c>
      <c r="F551" s="85" t="s">
        <v>342</v>
      </c>
      <c r="G551" s="85" t="s">
        <v>343</v>
      </c>
      <c r="H551" s="86" t="s">
        <v>344</v>
      </c>
      <c r="I551" s="87" t="str">
        <f t="shared" si="22"/>
        <v>Golay0490_NC06</v>
      </c>
      <c r="J551" s="87" t="str">
        <f t="shared" si="23"/>
        <v>gtcGTCACCAATCCGtgGTGYCAGCMGCCGCGGTA</v>
      </c>
      <c r="K551" s="54" t="s">
        <v>353</v>
      </c>
      <c r="L551" s="60" t="s">
        <v>361</v>
      </c>
      <c r="M551" s="54" t="s">
        <v>345</v>
      </c>
      <c r="N551" s="85">
        <v>5</v>
      </c>
      <c r="O551" s="54" t="s">
        <v>565</v>
      </c>
      <c r="P551" s="54">
        <v>35</v>
      </c>
    </row>
    <row r="552" spans="2:16">
      <c r="B552" s="54" t="s">
        <v>33</v>
      </c>
      <c r="C552" s="54" t="s">
        <v>1321</v>
      </c>
      <c r="D552" s="54" t="s">
        <v>290</v>
      </c>
      <c r="E552" s="60" t="s">
        <v>291</v>
      </c>
      <c r="F552" s="85" t="s">
        <v>342</v>
      </c>
      <c r="G552" s="85" t="s">
        <v>343</v>
      </c>
      <c r="H552" s="86" t="s">
        <v>344</v>
      </c>
      <c r="I552" s="87" t="str">
        <f t="shared" si="22"/>
        <v>Golay0491_S0587</v>
      </c>
      <c r="J552" s="87" t="str">
        <f t="shared" si="23"/>
        <v>gtcCACTAACAAACGtgGTGYCAGCMGCCGCGGTA</v>
      </c>
      <c r="K552" s="54" t="s">
        <v>353</v>
      </c>
      <c r="L552" s="60" t="s">
        <v>361</v>
      </c>
      <c r="M552" s="54" t="s">
        <v>345</v>
      </c>
      <c r="N552" s="85">
        <v>5</v>
      </c>
      <c r="O552" s="54" t="s">
        <v>564</v>
      </c>
      <c r="P552" s="54">
        <v>35</v>
      </c>
    </row>
    <row r="553" spans="2:16">
      <c r="B553" s="54" t="s">
        <v>32</v>
      </c>
      <c r="C553" s="54" t="s">
        <v>1322</v>
      </c>
      <c r="D553" s="54" t="s">
        <v>292</v>
      </c>
      <c r="E553" s="60" t="s">
        <v>293</v>
      </c>
      <c r="F553" s="85" t="s">
        <v>342</v>
      </c>
      <c r="G553" s="85" t="s">
        <v>343</v>
      </c>
      <c r="H553" s="86" t="s">
        <v>344</v>
      </c>
      <c r="I553" s="87" t="str">
        <f t="shared" si="22"/>
        <v>Golay0492_S0998</v>
      </c>
      <c r="J553" s="87" t="str">
        <f t="shared" si="23"/>
        <v>gtcTTCCAGGCAGATtgGTGYCAGCMGCCGCGGTA</v>
      </c>
      <c r="K553" s="54" t="s">
        <v>353</v>
      </c>
      <c r="L553" s="60" t="s">
        <v>361</v>
      </c>
      <c r="M553" s="54" t="s">
        <v>345</v>
      </c>
      <c r="N553" s="85">
        <v>5</v>
      </c>
      <c r="O553" s="54" t="s">
        <v>564</v>
      </c>
      <c r="P553" s="54">
        <v>35</v>
      </c>
    </row>
    <row r="554" spans="2:16">
      <c r="B554" s="54" t="s">
        <v>31</v>
      </c>
      <c r="C554" s="54" t="s">
        <v>1323</v>
      </c>
      <c r="D554" s="54" t="s">
        <v>294</v>
      </c>
      <c r="E554" s="60" t="s">
        <v>295</v>
      </c>
      <c r="F554" s="85" t="s">
        <v>342</v>
      </c>
      <c r="G554" s="85" t="s">
        <v>343</v>
      </c>
      <c r="H554" s="86" t="s">
        <v>344</v>
      </c>
      <c r="I554" s="87" t="str">
        <f t="shared" si="22"/>
        <v>Golay0493_S0570</v>
      </c>
      <c r="J554" s="87" t="str">
        <f t="shared" si="23"/>
        <v>gtcTATGGTACCCAGtgGTGYCAGCMGCCGCGGTA</v>
      </c>
      <c r="K554" s="54" t="s">
        <v>353</v>
      </c>
      <c r="L554" s="60" t="s">
        <v>361</v>
      </c>
      <c r="M554" s="54" t="s">
        <v>345</v>
      </c>
      <c r="N554" s="85">
        <v>5</v>
      </c>
      <c r="O554" s="54" t="s">
        <v>564</v>
      </c>
      <c r="P554" s="54">
        <v>35</v>
      </c>
    </row>
    <row r="555" spans="2:16">
      <c r="B555" s="54" t="s">
        <v>30</v>
      </c>
      <c r="C555" s="54" t="s">
        <v>1324</v>
      </c>
      <c r="D555" s="54" t="s">
        <v>296</v>
      </c>
      <c r="E555" s="60" t="s">
        <v>297</v>
      </c>
      <c r="F555" s="85" t="s">
        <v>342</v>
      </c>
      <c r="G555" s="85" t="s">
        <v>343</v>
      </c>
      <c r="H555" s="86" t="s">
        <v>344</v>
      </c>
      <c r="I555" s="87" t="str">
        <f t="shared" si="22"/>
        <v>Golay0494_S0530</v>
      </c>
      <c r="J555" s="87" t="str">
        <f t="shared" si="23"/>
        <v>gtcCACGACTTGACAtgGTGYCAGCMGCCGCGGTA</v>
      </c>
      <c r="K555" s="54" t="s">
        <v>353</v>
      </c>
      <c r="L555" s="60" t="s">
        <v>361</v>
      </c>
      <c r="M555" s="54" t="s">
        <v>345</v>
      </c>
      <c r="N555" s="85">
        <v>5</v>
      </c>
      <c r="O555" s="54" t="s">
        <v>564</v>
      </c>
      <c r="P555" s="54">
        <v>35</v>
      </c>
    </row>
    <row r="556" spans="2:16">
      <c r="B556" s="54" t="s">
        <v>29</v>
      </c>
      <c r="C556" s="54" t="s">
        <v>1325</v>
      </c>
      <c r="D556" s="54" t="s">
        <v>298</v>
      </c>
      <c r="E556" s="60" t="s">
        <v>299</v>
      </c>
      <c r="F556" s="85" t="s">
        <v>342</v>
      </c>
      <c r="G556" s="85" t="s">
        <v>343</v>
      </c>
      <c r="H556" s="86" t="s">
        <v>344</v>
      </c>
      <c r="I556" s="87" t="str">
        <f t="shared" si="22"/>
        <v>Golay0495_S1024</v>
      </c>
      <c r="J556" s="87" t="str">
        <f t="shared" si="23"/>
        <v>gtcCTTGGAGGCTTAtgGTGYCAGCMGCCGCGGTA</v>
      </c>
      <c r="K556" s="54" t="s">
        <v>353</v>
      </c>
      <c r="L556" s="60" t="s">
        <v>361</v>
      </c>
      <c r="M556" s="54" t="s">
        <v>345</v>
      </c>
      <c r="N556" s="85">
        <v>5</v>
      </c>
      <c r="O556" s="54" t="s">
        <v>564</v>
      </c>
      <c r="P556" s="54">
        <v>35</v>
      </c>
    </row>
    <row r="557" spans="2:16">
      <c r="B557" s="54" t="s">
        <v>28</v>
      </c>
      <c r="C557" s="54" t="s">
        <v>1326</v>
      </c>
      <c r="D557" s="54" t="s">
        <v>300</v>
      </c>
      <c r="E557" s="60" t="s">
        <v>301</v>
      </c>
      <c r="F557" s="85" t="s">
        <v>342</v>
      </c>
      <c r="G557" s="85" t="s">
        <v>343</v>
      </c>
      <c r="H557" s="86" t="s">
        <v>344</v>
      </c>
      <c r="I557" s="87" t="str">
        <f t="shared" si="22"/>
        <v>Golay0496_S0502</v>
      </c>
      <c r="J557" s="87" t="str">
        <f t="shared" si="23"/>
        <v>gtcACGTGGTTCCACtgGTGYCAGCMGCCGCGGTA</v>
      </c>
      <c r="K557" s="54" t="s">
        <v>353</v>
      </c>
      <c r="L557" s="60" t="s">
        <v>361</v>
      </c>
      <c r="M557" s="54" t="s">
        <v>345</v>
      </c>
      <c r="N557" s="85">
        <v>5</v>
      </c>
      <c r="O557" s="54" t="s">
        <v>564</v>
      </c>
      <c r="P557" s="54">
        <v>35</v>
      </c>
    </row>
    <row r="558" spans="2:16">
      <c r="B558" s="54" t="s">
        <v>27</v>
      </c>
      <c r="C558" s="54" t="s">
        <v>1327</v>
      </c>
      <c r="D558" s="54" t="s">
        <v>302</v>
      </c>
      <c r="E558" s="60" t="s">
        <v>303</v>
      </c>
      <c r="F558" s="85" t="s">
        <v>342</v>
      </c>
      <c r="G558" s="85" t="s">
        <v>343</v>
      </c>
      <c r="H558" s="86" t="s">
        <v>344</v>
      </c>
      <c r="I558" s="87" t="str">
        <f t="shared" si="22"/>
        <v>Golay0497_S0980</v>
      </c>
      <c r="J558" s="87" t="str">
        <f t="shared" si="23"/>
        <v>gtcGACGCTTTGCTGtgGTGYCAGCMGCCGCGGTA</v>
      </c>
      <c r="K558" s="54" t="s">
        <v>353</v>
      </c>
      <c r="L558" s="60" t="s">
        <v>361</v>
      </c>
      <c r="M558" s="54" t="s">
        <v>345</v>
      </c>
      <c r="N558" s="85">
        <v>5</v>
      </c>
      <c r="O558" s="54" t="s">
        <v>564</v>
      </c>
      <c r="P558" s="54">
        <v>35</v>
      </c>
    </row>
    <row r="559" spans="2:16">
      <c r="B559" s="54" t="s">
        <v>26</v>
      </c>
      <c r="C559" s="54" t="s">
        <v>1328</v>
      </c>
      <c r="D559" s="54" t="s">
        <v>304</v>
      </c>
      <c r="E559" s="60" t="s">
        <v>305</v>
      </c>
      <c r="F559" s="85" t="s">
        <v>342</v>
      </c>
      <c r="G559" s="85" t="s">
        <v>343</v>
      </c>
      <c r="H559" s="86" t="s">
        <v>344</v>
      </c>
      <c r="I559" s="87" t="str">
        <f t="shared" si="22"/>
        <v>Golay0498_S0371</v>
      </c>
      <c r="J559" s="87" t="str">
        <f t="shared" si="23"/>
        <v>gtcACAGGGTTTGTAtgGTGYCAGCMGCCGCGGTA</v>
      </c>
      <c r="K559" s="54" t="s">
        <v>353</v>
      </c>
      <c r="L559" s="60" t="s">
        <v>361</v>
      </c>
      <c r="M559" s="54" t="s">
        <v>345</v>
      </c>
      <c r="N559" s="85">
        <v>5</v>
      </c>
      <c r="O559" s="54" t="s">
        <v>564</v>
      </c>
      <c r="P559" s="54">
        <v>35</v>
      </c>
    </row>
    <row r="560" spans="2:16">
      <c r="B560" s="54" t="s">
        <v>24</v>
      </c>
      <c r="C560" s="84" t="s">
        <v>1329</v>
      </c>
      <c r="D560" s="54" t="s">
        <v>306</v>
      </c>
      <c r="E560" s="60" t="s">
        <v>307</v>
      </c>
      <c r="F560" s="85" t="s">
        <v>342</v>
      </c>
      <c r="G560" s="85" t="s">
        <v>343</v>
      </c>
      <c r="H560" s="86" t="s">
        <v>344</v>
      </c>
      <c r="I560" s="87" t="str">
        <f t="shared" si="22"/>
        <v>Golay0499_SNEG09</v>
      </c>
      <c r="J560" s="87" t="str">
        <f t="shared" si="23"/>
        <v>gtcGCCTATGAGATCtgGTGYCAGCMGCCGCGGTA</v>
      </c>
      <c r="K560" s="54" t="s">
        <v>353</v>
      </c>
      <c r="L560" s="60" t="s">
        <v>361</v>
      </c>
      <c r="M560" s="54" t="s">
        <v>345</v>
      </c>
      <c r="N560" s="85">
        <v>5</v>
      </c>
      <c r="O560" s="54" t="s">
        <v>565</v>
      </c>
      <c r="P560" s="54">
        <v>35</v>
      </c>
    </row>
    <row r="561" spans="2:16">
      <c r="B561" s="54" t="s">
        <v>23</v>
      </c>
      <c r="C561" s="54" t="s">
        <v>1330</v>
      </c>
      <c r="D561" s="54" t="s">
        <v>308</v>
      </c>
      <c r="E561" s="60" t="s">
        <v>309</v>
      </c>
      <c r="F561" s="85" t="s">
        <v>342</v>
      </c>
      <c r="G561" s="85" t="s">
        <v>343</v>
      </c>
      <c r="H561" s="86" t="s">
        <v>344</v>
      </c>
      <c r="I561" s="87" t="str">
        <f t="shared" si="22"/>
        <v>Golay0500_S0391</v>
      </c>
      <c r="J561" s="87" t="str">
        <f t="shared" si="23"/>
        <v>gtcCAAACCTATGGCtgGTGYCAGCMGCCGCGGTA</v>
      </c>
      <c r="K561" s="54" t="s">
        <v>353</v>
      </c>
      <c r="L561" s="60" t="s">
        <v>361</v>
      </c>
      <c r="M561" s="54" t="s">
        <v>345</v>
      </c>
      <c r="N561" s="85">
        <v>5</v>
      </c>
      <c r="O561" s="54" t="s">
        <v>564</v>
      </c>
      <c r="P561" s="54">
        <v>35</v>
      </c>
    </row>
    <row r="562" spans="2:16">
      <c r="B562" s="54" t="s">
        <v>22</v>
      </c>
      <c r="C562" s="54" t="s">
        <v>1331</v>
      </c>
      <c r="D562" s="54" t="s">
        <v>310</v>
      </c>
      <c r="E562" s="60" t="s">
        <v>311</v>
      </c>
      <c r="F562" s="85" t="s">
        <v>342</v>
      </c>
      <c r="G562" s="85" t="s">
        <v>343</v>
      </c>
      <c r="H562" s="86" t="s">
        <v>344</v>
      </c>
      <c r="I562" s="87" t="str">
        <f t="shared" si="22"/>
        <v>Golay0501_S0988</v>
      </c>
      <c r="J562" s="87" t="str">
        <f t="shared" si="23"/>
        <v>gtcATCGCTTAAGGCtgGTGYCAGCMGCCGCGGTA</v>
      </c>
      <c r="K562" s="54" t="s">
        <v>353</v>
      </c>
      <c r="L562" s="60" t="s">
        <v>361</v>
      </c>
      <c r="M562" s="54" t="s">
        <v>345</v>
      </c>
      <c r="N562" s="85">
        <v>5</v>
      </c>
      <c r="O562" s="54" t="s">
        <v>564</v>
      </c>
      <c r="P562" s="54">
        <v>35</v>
      </c>
    </row>
    <row r="563" spans="2:16">
      <c r="B563" s="54" t="s">
        <v>21</v>
      </c>
      <c r="C563" s="54" t="s">
        <v>1332</v>
      </c>
      <c r="D563" s="54" t="s">
        <v>312</v>
      </c>
      <c r="E563" s="60" t="s">
        <v>313</v>
      </c>
      <c r="F563" s="85" t="s">
        <v>342</v>
      </c>
      <c r="G563" s="85" t="s">
        <v>343</v>
      </c>
      <c r="H563" s="86" t="s">
        <v>344</v>
      </c>
      <c r="I563" s="87" t="str">
        <f t="shared" si="22"/>
        <v>Golay0502_S0487</v>
      </c>
      <c r="J563" s="87" t="str">
        <f t="shared" si="23"/>
        <v>gtcACCATCCAACGAtgGTGYCAGCMGCCGCGGTA</v>
      </c>
      <c r="K563" s="54" t="s">
        <v>353</v>
      </c>
      <c r="L563" s="60" t="s">
        <v>361</v>
      </c>
      <c r="M563" s="54" t="s">
        <v>345</v>
      </c>
      <c r="N563" s="85">
        <v>5</v>
      </c>
      <c r="O563" s="54" t="s">
        <v>564</v>
      </c>
      <c r="P563" s="54">
        <v>35</v>
      </c>
    </row>
    <row r="564" spans="2:16">
      <c r="B564" s="54" t="s">
        <v>20</v>
      </c>
      <c r="C564" s="54" t="s">
        <v>1333</v>
      </c>
      <c r="D564" s="54" t="s">
        <v>314</v>
      </c>
      <c r="E564" s="60" t="s">
        <v>315</v>
      </c>
      <c r="F564" s="85" t="s">
        <v>342</v>
      </c>
      <c r="G564" s="85" t="s">
        <v>343</v>
      </c>
      <c r="H564" s="86" t="s">
        <v>344</v>
      </c>
      <c r="I564" s="87" t="str">
        <f t="shared" si="22"/>
        <v>Golay0503_S0798</v>
      </c>
      <c r="J564" s="87" t="str">
        <f t="shared" si="23"/>
        <v>gtcGCAATAGGAGGAtgGTGYCAGCMGCCGCGGTA</v>
      </c>
      <c r="K564" s="54" t="s">
        <v>353</v>
      </c>
      <c r="L564" s="60" t="s">
        <v>361</v>
      </c>
      <c r="M564" s="54" t="s">
        <v>345</v>
      </c>
      <c r="N564" s="85">
        <v>5</v>
      </c>
      <c r="O564" s="54" t="s">
        <v>564</v>
      </c>
      <c r="P564" s="54">
        <v>35</v>
      </c>
    </row>
    <row r="565" spans="2:16">
      <c r="B565" s="54" t="s">
        <v>19</v>
      </c>
      <c r="C565" s="54" t="s">
        <v>1334</v>
      </c>
      <c r="D565" s="54" t="s">
        <v>316</v>
      </c>
      <c r="E565" s="60" t="s">
        <v>317</v>
      </c>
      <c r="F565" s="85" t="s">
        <v>342</v>
      </c>
      <c r="G565" s="85" t="s">
        <v>343</v>
      </c>
      <c r="H565" s="86" t="s">
        <v>344</v>
      </c>
      <c r="I565" s="87" t="str">
        <f t="shared" si="22"/>
        <v>Golay0504_S0507</v>
      </c>
      <c r="J565" s="87" t="str">
        <f t="shared" si="23"/>
        <v>gtcCCGAACGTCACTtgGTGYCAGCMGCCGCGGTA</v>
      </c>
      <c r="K565" s="54" t="s">
        <v>353</v>
      </c>
      <c r="L565" s="60" t="s">
        <v>361</v>
      </c>
      <c r="M565" s="54" t="s">
        <v>345</v>
      </c>
      <c r="N565" s="85">
        <v>5</v>
      </c>
      <c r="O565" s="54" t="s">
        <v>564</v>
      </c>
      <c r="P565" s="54">
        <v>35</v>
      </c>
    </row>
    <row r="566" spans="2:16">
      <c r="B566" s="54" t="s">
        <v>18</v>
      </c>
      <c r="C566" s="54" t="s">
        <v>1335</v>
      </c>
      <c r="D566" s="54" t="s">
        <v>318</v>
      </c>
      <c r="E566" s="60" t="s">
        <v>319</v>
      </c>
      <c r="F566" s="85" t="s">
        <v>342</v>
      </c>
      <c r="G566" s="85" t="s">
        <v>343</v>
      </c>
      <c r="H566" s="86" t="s">
        <v>344</v>
      </c>
      <c r="I566" s="87" t="str">
        <f t="shared" si="22"/>
        <v>Golay0505_S0609</v>
      </c>
      <c r="J566" s="87" t="str">
        <f t="shared" si="23"/>
        <v>gtcACACCAACACCAtgGTGYCAGCMGCCGCGGTA</v>
      </c>
      <c r="K566" s="54" t="s">
        <v>353</v>
      </c>
      <c r="L566" s="60" t="s">
        <v>361</v>
      </c>
      <c r="M566" s="54" t="s">
        <v>345</v>
      </c>
      <c r="N566" s="85">
        <v>5</v>
      </c>
      <c r="O566" s="54" t="s">
        <v>564</v>
      </c>
      <c r="P566" s="54">
        <v>35</v>
      </c>
    </row>
    <row r="567" spans="2:16">
      <c r="B567" s="54" t="s">
        <v>17</v>
      </c>
      <c r="C567" s="54" t="s">
        <v>1336</v>
      </c>
      <c r="D567" s="54" t="s">
        <v>320</v>
      </c>
      <c r="E567" s="60" t="s">
        <v>321</v>
      </c>
      <c r="F567" s="85" t="s">
        <v>342</v>
      </c>
      <c r="G567" s="85" t="s">
        <v>343</v>
      </c>
      <c r="H567" s="86" t="s">
        <v>344</v>
      </c>
      <c r="I567" s="87" t="str">
        <f t="shared" si="22"/>
        <v>Golay0506_S0954</v>
      </c>
      <c r="J567" s="87" t="str">
        <f t="shared" si="23"/>
        <v>gtcCCATCACATAGGtgGTGYCAGCMGCCGCGGTA</v>
      </c>
      <c r="K567" s="54" t="s">
        <v>353</v>
      </c>
      <c r="L567" s="60" t="s">
        <v>361</v>
      </c>
      <c r="M567" s="54" t="s">
        <v>345</v>
      </c>
      <c r="N567" s="85">
        <v>5</v>
      </c>
      <c r="O567" s="54" t="s">
        <v>564</v>
      </c>
      <c r="P567" s="54">
        <v>35</v>
      </c>
    </row>
    <row r="568" spans="2:16">
      <c r="B568" s="54" t="s">
        <v>16</v>
      </c>
      <c r="C568" s="54" t="s">
        <v>1337</v>
      </c>
      <c r="D568" s="54" t="s">
        <v>322</v>
      </c>
      <c r="E568" s="60" t="s">
        <v>323</v>
      </c>
      <c r="F568" s="85" t="s">
        <v>342</v>
      </c>
      <c r="G568" s="85" t="s">
        <v>343</v>
      </c>
      <c r="H568" s="86" t="s">
        <v>344</v>
      </c>
      <c r="I568" s="87" t="str">
        <f t="shared" si="22"/>
        <v>Golay0507_S0658</v>
      </c>
      <c r="J568" s="87" t="str">
        <f t="shared" si="23"/>
        <v>gtcCGACACGGAGAAtgGTGYCAGCMGCCGCGGTA</v>
      </c>
      <c r="K568" s="54" t="s">
        <v>353</v>
      </c>
      <c r="L568" s="60" t="s">
        <v>361</v>
      </c>
      <c r="M568" s="54" t="s">
        <v>345</v>
      </c>
      <c r="N568" s="85">
        <v>5</v>
      </c>
      <c r="O568" s="54" t="s">
        <v>564</v>
      </c>
      <c r="P568" s="54">
        <v>35</v>
      </c>
    </row>
    <row r="569" spans="2:16">
      <c r="B569" s="54" t="s">
        <v>15</v>
      </c>
      <c r="C569" s="54" t="s">
        <v>1338</v>
      </c>
      <c r="D569" s="54" t="s">
        <v>324</v>
      </c>
      <c r="E569" s="60" t="s">
        <v>325</v>
      </c>
      <c r="F569" s="85" t="s">
        <v>342</v>
      </c>
      <c r="G569" s="85" t="s">
        <v>343</v>
      </c>
      <c r="H569" s="86" t="s">
        <v>344</v>
      </c>
      <c r="I569" s="87" t="str">
        <f t="shared" si="22"/>
        <v>Golay0508_S0852</v>
      </c>
      <c r="J569" s="87" t="str">
        <f t="shared" si="23"/>
        <v>gtcGAACCTATGACAtgGTGYCAGCMGCCGCGGTA</v>
      </c>
      <c r="K569" s="54" t="s">
        <v>353</v>
      </c>
      <c r="L569" s="60" t="s">
        <v>361</v>
      </c>
      <c r="M569" s="54" t="s">
        <v>345</v>
      </c>
      <c r="N569" s="85">
        <v>5</v>
      </c>
      <c r="O569" s="54" t="s">
        <v>564</v>
      </c>
      <c r="P569" s="54">
        <v>35</v>
      </c>
    </row>
    <row r="570" spans="2:16">
      <c r="B570" s="54" t="s">
        <v>14</v>
      </c>
      <c r="C570" s="54" t="s">
        <v>1339</v>
      </c>
      <c r="D570" s="54" t="s">
        <v>326</v>
      </c>
      <c r="E570" s="60" t="s">
        <v>327</v>
      </c>
      <c r="F570" s="85" t="s">
        <v>342</v>
      </c>
      <c r="G570" s="85" t="s">
        <v>343</v>
      </c>
      <c r="H570" s="86" t="s">
        <v>344</v>
      </c>
      <c r="I570" s="87" t="str">
        <f t="shared" si="22"/>
        <v>Golay0509_S0900</v>
      </c>
      <c r="J570" s="87" t="str">
        <f t="shared" si="23"/>
        <v>gtcATGCCGGTAATAtgGTGYCAGCMGCCGCGGTA</v>
      </c>
      <c r="K570" s="54" t="s">
        <v>353</v>
      </c>
      <c r="L570" s="60" t="s">
        <v>361</v>
      </c>
      <c r="M570" s="54" t="s">
        <v>345</v>
      </c>
      <c r="N570" s="85">
        <v>5</v>
      </c>
      <c r="O570" s="54" t="s">
        <v>564</v>
      </c>
      <c r="P570" s="54">
        <v>35</v>
      </c>
    </row>
    <row r="571" spans="2:16">
      <c r="B571" s="54" t="s">
        <v>13</v>
      </c>
      <c r="C571" s="54" t="s">
        <v>1340</v>
      </c>
      <c r="D571" s="54" t="s">
        <v>328</v>
      </c>
      <c r="E571" s="60" t="s">
        <v>329</v>
      </c>
      <c r="F571" s="85" t="s">
        <v>342</v>
      </c>
      <c r="G571" s="85" t="s">
        <v>343</v>
      </c>
      <c r="H571" s="86" t="s">
        <v>344</v>
      </c>
      <c r="I571" s="87" t="str">
        <f t="shared" si="22"/>
        <v>Golay0510_S0622</v>
      </c>
      <c r="J571" s="87" t="str">
        <f t="shared" si="23"/>
        <v>gtcGAACAGCTCTACtgGTGYCAGCMGCCGCGGTA</v>
      </c>
      <c r="K571" s="54" t="s">
        <v>353</v>
      </c>
      <c r="L571" s="60" t="s">
        <v>361</v>
      </c>
      <c r="M571" s="54" t="s">
        <v>345</v>
      </c>
      <c r="N571" s="85">
        <v>5</v>
      </c>
      <c r="O571" s="54" t="s">
        <v>564</v>
      </c>
      <c r="P571" s="54">
        <v>35</v>
      </c>
    </row>
    <row r="572" spans="2:16">
      <c r="B572" s="54" t="s">
        <v>12</v>
      </c>
      <c r="C572" s="54" t="s">
        <v>1341</v>
      </c>
      <c r="D572" s="54" t="s">
        <v>330</v>
      </c>
      <c r="E572" s="60" t="s">
        <v>331</v>
      </c>
      <c r="F572" s="85" t="s">
        <v>342</v>
      </c>
      <c r="G572" s="85" t="s">
        <v>343</v>
      </c>
      <c r="H572" s="86" t="s">
        <v>344</v>
      </c>
      <c r="I572" s="87" t="str">
        <f t="shared" si="22"/>
        <v>Golay0511_S0461</v>
      </c>
      <c r="J572" s="87" t="str">
        <f t="shared" si="23"/>
        <v>gtcGTGAGTCATACCtgGTGYCAGCMGCCGCGGTA</v>
      </c>
      <c r="K572" s="54" t="s">
        <v>353</v>
      </c>
      <c r="L572" s="60" t="s">
        <v>361</v>
      </c>
      <c r="M572" s="54" t="s">
        <v>345</v>
      </c>
      <c r="N572" s="85">
        <v>5</v>
      </c>
      <c r="O572" s="54" t="s">
        <v>564</v>
      </c>
      <c r="P572" s="54">
        <v>35</v>
      </c>
    </row>
    <row r="573" spans="2:16">
      <c r="B573" s="54" t="s">
        <v>11</v>
      </c>
      <c r="C573" s="54" t="s">
        <v>1342</v>
      </c>
      <c r="D573" s="54" t="s">
        <v>332</v>
      </c>
      <c r="E573" s="60" t="s">
        <v>333</v>
      </c>
      <c r="F573" s="85" t="s">
        <v>342</v>
      </c>
      <c r="G573" s="85" t="s">
        <v>343</v>
      </c>
      <c r="H573" s="86" t="s">
        <v>344</v>
      </c>
      <c r="I573" s="87" t="str">
        <f t="shared" si="22"/>
        <v>Golay0512_S0512</v>
      </c>
      <c r="J573" s="87" t="str">
        <f t="shared" si="23"/>
        <v>gtcTGGCCGTTACTGtgGTGYCAGCMGCCGCGGTA</v>
      </c>
      <c r="K573" s="54" t="s">
        <v>353</v>
      </c>
      <c r="L573" s="60" t="s">
        <v>361</v>
      </c>
      <c r="M573" s="54" t="s">
        <v>345</v>
      </c>
      <c r="N573" s="85">
        <v>5</v>
      </c>
      <c r="O573" s="54" t="s">
        <v>564</v>
      </c>
      <c r="P573" s="54">
        <v>35</v>
      </c>
    </row>
    <row r="574" spans="2:16">
      <c r="B574" s="54" t="s">
        <v>10</v>
      </c>
      <c r="C574" s="84" t="s">
        <v>1343</v>
      </c>
      <c r="D574" s="54" t="s">
        <v>334</v>
      </c>
      <c r="E574" s="60" t="s">
        <v>335</v>
      </c>
      <c r="F574" s="85" t="s">
        <v>342</v>
      </c>
      <c r="G574" s="85" t="s">
        <v>343</v>
      </c>
      <c r="H574" s="86" t="s">
        <v>344</v>
      </c>
      <c r="I574" s="87" t="str">
        <f t="shared" si="22"/>
        <v>Golay0513_S0472D</v>
      </c>
      <c r="J574" s="87" t="str">
        <f t="shared" si="23"/>
        <v>gtcTAGAGCTGCCATtgGTGYCAGCMGCCGCGGTA</v>
      </c>
      <c r="K574" s="54" t="s">
        <v>353</v>
      </c>
      <c r="L574" s="60" t="s">
        <v>361</v>
      </c>
      <c r="M574" s="54" t="s">
        <v>345</v>
      </c>
      <c r="N574" s="85">
        <v>5</v>
      </c>
      <c r="O574" s="54" t="s">
        <v>564</v>
      </c>
      <c r="P574" s="54">
        <v>35</v>
      </c>
    </row>
    <row r="575" spans="2:16">
      <c r="B575" s="54" t="s">
        <v>9</v>
      </c>
      <c r="C575" s="84" t="s">
        <v>1344</v>
      </c>
      <c r="D575" s="54" t="s">
        <v>336</v>
      </c>
      <c r="E575" s="60" t="s">
        <v>337</v>
      </c>
      <c r="F575" s="85" t="s">
        <v>342</v>
      </c>
      <c r="G575" s="85" t="s">
        <v>343</v>
      </c>
      <c r="H575" s="86" t="s">
        <v>344</v>
      </c>
      <c r="I575" s="87" t="str">
        <f t="shared" si="22"/>
        <v>Golay0514_S1056D</v>
      </c>
      <c r="J575" s="87" t="str">
        <f t="shared" si="23"/>
        <v>gtcATCTAGTGGCAAtgGTGYCAGCMGCCGCGGTA</v>
      </c>
      <c r="K575" s="54" t="s">
        <v>353</v>
      </c>
      <c r="L575" s="60" t="s">
        <v>361</v>
      </c>
      <c r="M575" s="54" t="s">
        <v>345</v>
      </c>
      <c r="N575" s="85">
        <v>5</v>
      </c>
      <c r="O575" s="54" t="s">
        <v>564</v>
      </c>
      <c r="P575" s="54">
        <v>35</v>
      </c>
    </row>
    <row r="576" spans="2:16">
      <c r="B576" s="54" t="s">
        <v>8</v>
      </c>
      <c r="C576" s="84" t="s">
        <v>1345</v>
      </c>
      <c r="D576" s="54" t="s">
        <v>338</v>
      </c>
      <c r="E576" s="60" t="s">
        <v>339</v>
      </c>
      <c r="F576" s="85" t="s">
        <v>342</v>
      </c>
      <c r="G576" s="85" t="s">
        <v>343</v>
      </c>
      <c r="H576" s="86" t="s">
        <v>344</v>
      </c>
      <c r="I576" s="87" t="str">
        <f t="shared" si="22"/>
        <v>Golay0515_S0872D</v>
      </c>
      <c r="J576" s="87" t="str">
        <f t="shared" si="23"/>
        <v>gtcCCTTCAATGGGAtgGTGYCAGCMGCCGCGGTA</v>
      </c>
      <c r="K576" s="54" t="s">
        <v>353</v>
      </c>
      <c r="L576" s="60" t="s">
        <v>361</v>
      </c>
      <c r="M576" s="54" t="s">
        <v>345</v>
      </c>
      <c r="N576" s="85">
        <v>5</v>
      </c>
      <c r="O576" s="54" t="s">
        <v>564</v>
      </c>
      <c r="P576" s="54">
        <v>35</v>
      </c>
    </row>
    <row r="577" spans="1:18">
      <c r="B577" s="54" t="s">
        <v>7</v>
      </c>
      <c r="C577" s="84" t="s">
        <v>1346</v>
      </c>
      <c r="D577" s="54" t="s">
        <v>340</v>
      </c>
      <c r="E577" s="60" t="s">
        <v>341</v>
      </c>
      <c r="F577" s="85" t="s">
        <v>342</v>
      </c>
      <c r="G577" s="85" t="s">
        <v>343</v>
      </c>
      <c r="H577" s="86" t="s">
        <v>344</v>
      </c>
      <c r="I577" s="87" t="str">
        <f t="shared" si="22"/>
        <v>Golay0516_S0393D</v>
      </c>
      <c r="J577" s="87" t="str">
        <f t="shared" si="23"/>
        <v>gtcTTGACGACATCGtgGTGYCAGCMGCCGCGGTA</v>
      </c>
      <c r="K577" s="54" t="s">
        <v>353</v>
      </c>
      <c r="L577" s="60" t="s">
        <v>361</v>
      </c>
      <c r="M577" s="54" t="s">
        <v>345</v>
      </c>
      <c r="N577" s="85">
        <v>5</v>
      </c>
      <c r="O577" s="54" t="s">
        <v>564</v>
      </c>
      <c r="P577" s="54">
        <v>35</v>
      </c>
    </row>
    <row r="578" spans="1:18">
      <c r="A578" s="58" t="s">
        <v>582</v>
      </c>
      <c r="B578" s="43" t="s">
        <v>103</v>
      </c>
      <c r="C578" s="59" t="s">
        <v>1347</v>
      </c>
      <c r="D578" s="59" t="s">
        <v>150</v>
      </c>
      <c r="E578" s="88" t="s">
        <v>151</v>
      </c>
      <c r="F578" s="89" t="s">
        <v>342</v>
      </c>
      <c r="G578" s="89" t="s">
        <v>343</v>
      </c>
      <c r="H578" s="76" t="s">
        <v>344</v>
      </c>
      <c r="I578" s="90" t="str">
        <f>(D578&amp;"_"&amp;C578)</f>
        <v>Golay0421_S0651</v>
      </c>
      <c r="J578" s="90" t="str">
        <f>CONCATENATE(F578,E578,G578,H578)</f>
        <v>gtcCTTCGACTTTCCtgGTGYCAGCMGCCGCGGTA</v>
      </c>
      <c r="K578" s="59" t="s">
        <v>356</v>
      </c>
      <c r="L578" s="88" t="s">
        <v>364</v>
      </c>
      <c r="M578" s="59" t="s">
        <v>345</v>
      </c>
      <c r="N578" s="89">
        <v>5</v>
      </c>
      <c r="O578" s="59" t="s">
        <v>564</v>
      </c>
      <c r="P578" s="59">
        <v>35</v>
      </c>
      <c r="Q578" s="59"/>
      <c r="R578" s="59"/>
    </row>
    <row r="579" spans="1:18">
      <c r="A579" s="121" t="s">
        <v>1935</v>
      </c>
      <c r="B579" s="28" t="s">
        <v>102</v>
      </c>
      <c r="C579" s="54" t="s">
        <v>1348</v>
      </c>
      <c r="D579" s="54" t="s">
        <v>152</v>
      </c>
      <c r="E579" s="60" t="s">
        <v>153</v>
      </c>
      <c r="F579" s="85" t="s">
        <v>342</v>
      </c>
      <c r="G579" s="85" t="s">
        <v>343</v>
      </c>
      <c r="H579" s="86" t="s">
        <v>344</v>
      </c>
      <c r="I579" s="87" t="str">
        <f t="shared" ref="I579:I642" si="24">(D579&amp;"_"&amp;C579)</f>
        <v>Golay0422_S0575</v>
      </c>
      <c r="J579" s="87" t="str">
        <f t="shared" ref="J579:J642" si="25">CONCATENATE(F579,E579,G579,H579)</f>
        <v>gtcGTCATAAGAACCtgGTGYCAGCMGCCGCGGTA</v>
      </c>
      <c r="K579" s="54" t="s">
        <v>356</v>
      </c>
      <c r="L579" s="60" t="s">
        <v>364</v>
      </c>
      <c r="M579" s="54" t="s">
        <v>345</v>
      </c>
      <c r="N579" s="85">
        <v>5</v>
      </c>
      <c r="O579" s="54" t="s">
        <v>564</v>
      </c>
      <c r="P579" s="54">
        <v>35</v>
      </c>
    </row>
    <row r="580" spans="1:18">
      <c r="B580" s="28" t="s">
        <v>101</v>
      </c>
      <c r="C580" s="54" t="s">
        <v>1349</v>
      </c>
      <c r="D580" s="54" t="s">
        <v>154</v>
      </c>
      <c r="E580" s="60" t="s">
        <v>155</v>
      </c>
      <c r="F580" s="85" t="s">
        <v>342</v>
      </c>
      <c r="G580" s="85" t="s">
        <v>343</v>
      </c>
      <c r="H580" s="86" t="s">
        <v>344</v>
      </c>
      <c r="I580" s="87" t="str">
        <f t="shared" si="24"/>
        <v>Golay0423_S0593</v>
      </c>
      <c r="J580" s="87" t="str">
        <f t="shared" si="25"/>
        <v>gtcGTCCGCAAGTTAtgGTGYCAGCMGCCGCGGTA</v>
      </c>
      <c r="K580" s="54" t="s">
        <v>356</v>
      </c>
      <c r="L580" s="60" t="s">
        <v>364</v>
      </c>
      <c r="M580" s="54" t="s">
        <v>345</v>
      </c>
      <c r="N580" s="85">
        <v>5</v>
      </c>
      <c r="O580" s="54" t="s">
        <v>564</v>
      </c>
      <c r="P580" s="54">
        <v>35</v>
      </c>
    </row>
    <row r="581" spans="1:18">
      <c r="B581" s="28" t="s">
        <v>100</v>
      </c>
      <c r="C581" s="54" t="s">
        <v>1350</v>
      </c>
      <c r="D581" s="54" t="s">
        <v>156</v>
      </c>
      <c r="E581" s="60" t="s">
        <v>157</v>
      </c>
      <c r="F581" s="85" t="s">
        <v>342</v>
      </c>
      <c r="G581" s="85" t="s">
        <v>343</v>
      </c>
      <c r="H581" s="86" t="s">
        <v>344</v>
      </c>
      <c r="I581" s="87" t="str">
        <f t="shared" si="24"/>
        <v>Golay0424_S0724</v>
      </c>
      <c r="J581" s="87" t="str">
        <f t="shared" si="25"/>
        <v>gtcCGTAGAGCTCTCtgGTGYCAGCMGCCGCGGTA</v>
      </c>
      <c r="K581" s="54" t="s">
        <v>356</v>
      </c>
      <c r="L581" s="60" t="s">
        <v>364</v>
      </c>
      <c r="M581" s="54" t="s">
        <v>345</v>
      </c>
      <c r="N581" s="85">
        <v>5</v>
      </c>
      <c r="O581" s="54" t="s">
        <v>564</v>
      </c>
      <c r="P581" s="54">
        <v>35</v>
      </c>
    </row>
    <row r="582" spans="1:18">
      <c r="A582" s="93"/>
      <c r="B582" s="28" t="s">
        <v>99</v>
      </c>
      <c r="C582" s="54" t="s">
        <v>1351</v>
      </c>
      <c r="D582" s="54" t="s">
        <v>158</v>
      </c>
      <c r="E582" s="60" t="s">
        <v>159</v>
      </c>
      <c r="F582" s="85" t="s">
        <v>342</v>
      </c>
      <c r="G582" s="85" t="s">
        <v>343</v>
      </c>
      <c r="H582" s="86" t="s">
        <v>344</v>
      </c>
      <c r="I582" s="87" t="str">
        <f t="shared" si="24"/>
        <v>Golay0425_S0546</v>
      </c>
      <c r="J582" s="87" t="str">
        <f t="shared" si="25"/>
        <v>gtcCCTCTGAGAGCTtgGTGYCAGCMGCCGCGGTA</v>
      </c>
      <c r="K582" s="54" t="s">
        <v>356</v>
      </c>
      <c r="L582" s="60" t="s">
        <v>364</v>
      </c>
      <c r="M582" s="54" t="s">
        <v>345</v>
      </c>
      <c r="N582" s="85">
        <v>5</v>
      </c>
      <c r="O582" s="54" t="s">
        <v>564</v>
      </c>
      <c r="P582" s="54">
        <v>35</v>
      </c>
    </row>
    <row r="583" spans="1:18">
      <c r="B583" s="28" t="s">
        <v>98</v>
      </c>
      <c r="C583" s="54" t="s">
        <v>1352</v>
      </c>
      <c r="D583" s="54" t="s">
        <v>160</v>
      </c>
      <c r="E583" s="60" t="s">
        <v>161</v>
      </c>
      <c r="F583" s="85" t="s">
        <v>342</v>
      </c>
      <c r="G583" s="85" t="s">
        <v>343</v>
      </c>
      <c r="H583" s="86" t="s">
        <v>344</v>
      </c>
      <c r="I583" s="87" t="str">
        <f t="shared" si="24"/>
        <v>Golay0426_S0431</v>
      </c>
      <c r="J583" s="87" t="str">
        <f t="shared" si="25"/>
        <v>gtcCCTCGATGCAGTtgGTGYCAGCMGCCGCGGTA</v>
      </c>
      <c r="K583" s="54" t="s">
        <v>356</v>
      </c>
      <c r="L583" s="60" t="s">
        <v>364</v>
      </c>
      <c r="M583" s="54" t="s">
        <v>345</v>
      </c>
      <c r="N583" s="85">
        <v>5</v>
      </c>
      <c r="O583" s="54" t="s">
        <v>564</v>
      </c>
      <c r="P583" s="54">
        <v>35</v>
      </c>
    </row>
    <row r="584" spans="1:18">
      <c r="B584" s="28" t="s">
        <v>97</v>
      </c>
      <c r="C584" s="54" t="s">
        <v>1353</v>
      </c>
      <c r="D584" s="54" t="s">
        <v>162</v>
      </c>
      <c r="E584" s="60" t="s">
        <v>163</v>
      </c>
      <c r="F584" s="85" t="s">
        <v>342</v>
      </c>
      <c r="G584" s="85" t="s">
        <v>343</v>
      </c>
      <c r="H584" s="86" t="s">
        <v>344</v>
      </c>
      <c r="I584" s="87" t="str">
        <f t="shared" si="24"/>
        <v>Golay0427_S0874</v>
      </c>
      <c r="J584" s="87" t="str">
        <f t="shared" si="25"/>
        <v>gtcGCGGACTATTCAtgGTGYCAGCMGCCGCGGTA</v>
      </c>
      <c r="K584" s="54" t="s">
        <v>356</v>
      </c>
      <c r="L584" s="60" t="s">
        <v>364</v>
      </c>
      <c r="M584" s="54" t="s">
        <v>345</v>
      </c>
      <c r="N584" s="85">
        <v>5</v>
      </c>
      <c r="O584" s="54" t="s">
        <v>564</v>
      </c>
      <c r="P584" s="54">
        <v>35</v>
      </c>
    </row>
    <row r="585" spans="1:18">
      <c r="B585" s="28" t="s">
        <v>96</v>
      </c>
      <c r="C585" s="54" t="s">
        <v>1354</v>
      </c>
      <c r="D585" s="54" t="s">
        <v>164</v>
      </c>
      <c r="E585" s="60" t="s">
        <v>165</v>
      </c>
      <c r="F585" s="85" t="s">
        <v>342</v>
      </c>
      <c r="G585" s="85" t="s">
        <v>343</v>
      </c>
      <c r="H585" s="86" t="s">
        <v>344</v>
      </c>
      <c r="I585" s="87" t="str">
        <f t="shared" si="24"/>
        <v>Golay0428_S0598</v>
      </c>
      <c r="J585" s="87" t="str">
        <f t="shared" si="25"/>
        <v>gtcCGTGCACAATTGtgGTGYCAGCMGCCGCGGTA</v>
      </c>
      <c r="K585" s="54" t="s">
        <v>356</v>
      </c>
      <c r="L585" s="60" t="s">
        <v>364</v>
      </c>
      <c r="M585" s="54" t="s">
        <v>345</v>
      </c>
      <c r="N585" s="85">
        <v>5</v>
      </c>
      <c r="O585" s="54" t="s">
        <v>564</v>
      </c>
      <c r="P585" s="54">
        <v>35</v>
      </c>
    </row>
    <row r="586" spans="1:18">
      <c r="B586" s="28" t="s">
        <v>95</v>
      </c>
      <c r="C586" s="54" t="s">
        <v>1355</v>
      </c>
      <c r="D586" s="54" t="s">
        <v>166</v>
      </c>
      <c r="E586" s="60" t="s">
        <v>167</v>
      </c>
      <c r="F586" s="85" t="s">
        <v>342</v>
      </c>
      <c r="G586" s="85" t="s">
        <v>343</v>
      </c>
      <c r="H586" s="86" t="s">
        <v>344</v>
      </c>
      <c r="I586" s="87" t="str">
        <f t="shared" si="24"/>
        <v>Golay0429_S0424</v>
      </c>
      <c r="J586" s="87" t="str">
        <f t="shared" si="25"/>
        <v>gtcCGGCCTAAGTTCtgGTGYCAGCMGCCGCGGTA</v>
      </c>
      <c r="K586" s="54" t="s">
        <v>356</v>
      </c>
      <c r="L586" s="60" t="s">
        <v>364</v>
      </c>
      <c r="M586" s="54" t="s">
        <v>345</v>
      </c>
      <c r="N586" s="85">
        <v>5</v>
      </c>
      <c r="O586" s="54" t="s">
        <v>564</v>
      </c>
      <c r="P586" s="54">
        <v>35</v>
      </c>
    </row>
    <row r="587" spans="1:18">
      <c r="B587" s="28" t="s">
        <v>94</v>
      </c>
      <c r="C587" s="54" t="s">
        <v>1356</v>
      </c>
      <c r="D587" s="54" t="s">
        <v>168</v>
      </c>
      <c r="E587" s="60" t="s">
        <v>169</v>
      </c>
      <c r="F587" s="85" t="s">
        <v>342</v>
      </c>
      <c r="G587" s="85" t="s">
        <v>343</v>
      </c>
      <c r="H587" s="86" t="s">
        <v>344</v>
      </c>
      <c r="I587" s="87" t="str">
        <f t="shared" si="24"/>
        <v>Golay0430_S0893</v>
      </c>
      <c r="J587" s="87" t="str">
        <f t="shared" si="25"/>
        <v>gtcAGCGCTCACATCtgGTGYCAGCMGCCGCGGTA</v>
      </c>
      <c r="K587" s="54" t="s">
        <v>356</v>
      </c>
      <c r="L587" s="60" t="s">
        <v>364</v>
      </c>
      <c r="M587" s="54" t="s">
        <v>345</v>
      </c>
      <c r="N587" s="85">
        <v>5</v>
      </c>
      <c r="O587" s="54" t="s">
        <v>564</v>
      </c>
      <c r="P587" s="54">
        <v>35</v>
      </c>
    </row>
    <row r="588" spans="1:18">
      <c r="B588" s="28" t="s">
        <v>93</v>
      </c>
      <c r="C588" s="54" t="s">
        <v>1357</v>
      </c>
      <c r="D588" s="54" t="s">
        <v>170</v>
      </c>
      <c r="E588" s="60" t="s">
        <v>171</v>
      </c>
      <c r="F588" s="85" t="s">
        <v>342</v>
      </c>
      <c r="G588" s="85" t="s">
        <v>343</v>
      </c>
      <c r="H588" s="86" t="s">
        <v>344</v>
      </c>
      <c r="I588" s="87" t="str">
        <f t="shared" si="24"/>
        <v>Golay0431_S0840</v>
      </c>
      <c r="J588" s="87" t="str">
        <f t="shared" si="25"/>
        <v>gtcTGGTTATGGCACtgGTGYCAGCMGCCGCGGTA</v>
      </c>
      <c r="K588" s="54" t="s">
        <v>356</v>
      </c>
      <c r="L588" s="60" t="s">
        <v>364</v>
      </c>
      <c r="M588" s="54" t="s">
        <v>345</v>
      </c>
      <c r="N588" s="85">
        <v>5</v>
      </c>
      <c r="O588" s="54" t="s">
        <v>564</v>
      </c>
      <c r="P588" s="54">
        <v>35</v>
      </c>
    </row>
    <row r="589" spans="1:18">
      <c r="B589" s="28" t="s">
        <v>92</v>
      </c>
      <c r="C589" s="54" t="s">
        <v>1358</v>
      </c>
      <c r="D589" s="54" t="s">
        <v>172</v>
      </c>
      <c r="E589" s="60" t="s">
        <v>173</v>
      </c>
      <c r="F589" s="85" t="s">
        <v>342</v>
      </c>
      <c r="G589" s="85" t="s">
        <v>343</v>
      </c>
      <c r="H589" s="86" t="s">
        <v>344</v>
      </c>
      <c r="I589" s="87" t="str">
        <f t="shared" si="24"/>
        <v>Golay0432_S0552</v>
      </c>
      <c r="J589" s="87" t="str">
        <f t="shared" si="25"/>
        <v>gtcCGAGGTTCTGATtgGTGYCAGCMGCCGCGGTA</v>
      </c>
      <c r="K589" s="54" t="s">
        <v>356</v>
      </c>
      <c r="L589" s="60" t="s">
        <v>364</v>
      </c>
      <c r="M589" s="54" t="s">
        <v>345</v>
      </c>
      <c r="N589" s="85">
        <v>5</v>
      </c>
      <c r="O589" s="54" t="s">
        <v>564</v>
      </c>
      <c r="P589" s="54">
        <v>35</v>
      </c>
    </row>
    <row r="590" spans="1:18">
      <c r="B590" s="28" t="s">
        <v>91</v>
      </c>
      <c r="C590" s="54" t="s">
        <v>1359</v>
      </c>
      <c r="D590" s="54" t="s">
        <v>174</v>
      </c>
      <c r="E590" s="60" t="s">
        <v>175</v>
      </c>
      <c r="F590" s="85" t="s">
        <v>342</v>
      </c>
      <c r="G590" s="85" t="s">
        <v>343</v>
      </c>
      <c r="H590" s="86" t="s">
        <v>344</v>
      </c>
      <c r="I590" s="87" t="str">
        <f t="shared" si="24"/>
        <v>Golay0433_S0825</v>
      </c>
      <c r="J590" s="87" t="str">
        <f t="shared" si="25"/>
        <v>gtcAACTCCTGTGGAtgGTGYCAGCMGCCGCGGTA</v>
      </c>
      <c r="K590" s="54" t="s">
        <v>356</v>
      </c>
      <c r="L590" s="60" t="s">
        <v>364</v>
      </c>
      <c r="M590" s="54" t="s">
        <v>345</v>
      </c>
      <c r="N590" s="85">
        <v>5</v>
      </c>
      <c r="O590" s="54" t="s">
        <v>564</v>
      </c>
      <c r="P590" s="54">
        <v>35</v>
      </c>
    </row>
    <row r="591" spans="1:18">
      <c r="B591" s="28" t="s">
        <v>90</v>
      </c>
      <c r="C591" s="54" t="s">
        <v>1360</v>
      </c>
      <c r="D591" s="54" t="s">
        <v>176</v>
      </c>
      <c r="E591" s="60" t="s">
        <v>177</v>
      </c>
      <c r="F591" s="85" t="s">
        <v>342</v>
      </c>
      <c r="G591" s="85" t="s">
        <v>343</v>
      </c>
      <c r="H591" s="86" t="s">
        <v>344</v>
      </c>
      <c r="I591" s="87" t="str">
        <f t="shared" si="24"/>
        <v>Golay0434_S0692</v>
      </c>
      <c r="J591" s="87" t="str">
        <f t="shared" si="25"/>
        <v>gtcTAATGGTCGTAGtgGTGYCAGCMGCCGCGGTA</v>
      </c>
      <c r="K591" s="54" t="s">
        <v>356</v>
      </c>
      <c r="L591" s="60" t="s">
        <v>364</v>
      </c>
      <c r="M591" s="54" t="s">
        <v>345</v>
      </c>
      <c r="N591" s="85">
        <v>5</v>
      </c>
      <c r="O591" s="54" t="s">
        <v>564</v>
      </c>
      <c r="P591" s="54">
        <v>35</v>
      </c>
    </row>
    <row r="592" spans="1:18">
      <c r="B592" s="28" t="s">
        <v>89</v>
      </c>
      <c r="C592" s="54" t="s">
        <v>1361</v>
      </c>
      <c r="D592" s="54" t="s">
        <v>178</v>
      </c>
      <c r="E592" s="60" t="s">
        <v>179</v>
      </c>
      <c r="F592" s="85" t="s">
        <v>342</v>
      </c>
      <c r="G592" s="85" t="s">
        <v>343</v>
      </c>
      <c r="H592" s="86" t="s">
        <v>344</v>
      </c>
      <c r="I592" s="87" t="str">
        <f t="shared" si="24"/>
        <v>Golay0435_S0857</v>
      </c>
      <c r="J592" s="87" t="str">
        <f t="shared" si="25"/>
        <v>gtcTTGCACCGTCGAtgGTGYCAGCMGCCGCGGTA</v>
      </c>
      <c r="K592" s="54" t="s">
        <v>356</v>
      </c>
      <c r="L592" s="60" t="s">
        <v>364</v>
      </c>
      <c r="M592" s="54" t="s">
        <v>345</v>
      </c>
      <c r="N592" s="85">
        <v>5</v>
      </c>
      <c r="O592" s="54" t="s">
        <v>564</v>
      </c>
      <c r="P592" s="54">
        <v>35</v>
      </c>
    </row>
    <row r="593" spans="2:16">
      <c r="B593" s="28" t="s">
        <v>88</v>
      </c>
      <c r="C593" s="84" t="s">
        <v>1362</v>
      </c>
      <c r="D593" s="54" t="s">
        <v>180</v>
      </c>
      <c r="E593" s="60" t="s">
        <v>181</v>
      </c>
      <c r="F593" s="85" t="s">
        <v>342</v>
      </c>
      <c r="G593" s="85" t="s">
        <v>343</v>
      </c>
      <c r="H593" s="86" t="s">
        <v>344</v>
      </c>
      <c r="I593" s="87" t="str">
        <f t="shared" si="24"/>
        <v>Golay0436_PC07</v>
      </c>
      <c r="J593" s="87" t="str">
        <f t="shared" si="25"/>
        <v>gtcTGCTACAGACGTtgGTGYCAGCMGCCGCGGTA</v>
      </c>
      <c r="K593" s="54" t="s">
        <v>356</v>
      </c>
      <c r="L593" s="60" t="s">
        <v>364</v>
      </c>
      <c r="M593" s="54" t="s">
        <v>345</v>
      </c>
      <c r="N593" s="85">
        <v>5</v>
      </c>
      <c r="O593" s="54" t="s">
        <v>565</v>
      </c>
      <c r="P593" s="54">
        <v>35</v>
      </c>
    </row>
    <row r="594" spans="2:16">
      <c r="B594" s="28" t="s">
        <v>87</v>
      </c>
      <c r="C594" s="54" t="s">
        <v>1363</v>
      </c>
      <c r="D594" s="54" t="s">
        <v>182</v>
      </c>
      <c r="E594" s="60" t="s">
        <v>183</v>
      </c>
      <c r="F594" s="85" t="s">
        <v>342</v>
      </c>
      <c r="G594" s="85" t="s">
        <v>343</v>
      </c>
      <c r="H594" s="86" t="s">
        <v>344</v>
      </c>
      <c r="I594" s="87" t="str">
        <f t="shared" si="24"/>
        <v>Golay0437_S0621</v>
      </c>
      <c r="J594" s="87" t="str">
        <f t="shared" si="25"/>
        <v>gtcATGGCCTGACTAtgGTGYCAGCMGCCGCGGTA</v>
      </c>
      <c r="K594" s="54" t="s">
        <v>356</v>
      </c>
      <c r="L594" s="60" t="s">
        <v>364</v>
      </c>
      <c r="M594" s="54" t="s">
        <v>345</v>
      </c>
      <c r="N594" s="85">
        <v>5</v>
      </c>
      <c r="O594" s="54" t="s">
        <v>564</v>
      </c>
      <c r="P594" s="54">
        <v>35</v>
      </c>
    </row>
    <row r="595" spans="2:16">
      <c r="B595" s="28" t="s">
        <v>86</v>
      </c>
      <c r="C595" s="54" t="s">
        <v>1364</v>
      </c>
      <c r="D595" s="54" t="s">
        <v>184</v>
      </c>
      <c r="E595" s="60" t="s">
        <v>185</v>
      </c>
      <c r="F595" s="85" t="s">
        <v>342</v>
      </c>
      <c r="G595" s="85" t="s">
        <v>343</v>
      </c>
      <c r="H595" s="86" t="s">
        <v>344</v>
      </c>
      <c r="I595" s="87" t="str">
        <f t="shared" si="24"/>
        <v>Golay0438_S1041</v>
      </c>
      <c r="J595" s="87" t="str">
        <f t="shared" si="25"/>
        <v>gtcACGCACATACAAtgGTGYCAGCMGCCGCGGTA</v>
      </c>
      <c r="K595" s="54" t="s">
        <v>356</v>
      </c>
      <c r="L595" s="60" t="s">
        <v>364</v>
      </c>
      <c r="M595" s="54" t="s">
        <v>345</v>
      </c>
      <c r="N595" s="85">
        <v>5</v>
      </c>
      <c r="O595" s="54" t="s">
        <v>564</v>
      </c>
      <c r="P595" s="54">
        <v>35</v>
      </c>
    </row>
    <row r="596" spans="2:16">
      <c r="B596" s="28" t="s">
        <v>85</v>
      </c>
      <c r="C596" s="54" t="s">
        <v>1365</v>
      </c>
      <c r="D596" s="54" t="s">
        <v>186</v>
      </c>
      <c r="E596" s="60" t="s">
        <v>187</v>
      </c>
      <c r="F596" s="85" t="s">
        <v>342</v>
      </c>
      <c r="G596" s="85" t="s">
        <v>343</v>
      </c>
      <c r="H596" s="86" t="s">
        <v>344</v>
      </c>
      <c r="I596" s="87" t="str">
        <f t="shared" si="24"/>
        <v>Golay0439_S0952</v>
      </c>
      <c r="J596" s="87" t="str">
        <f t="shared" si="25"/>
        <v>gtcTGAGTGGTCTGTtgGTGYCAGCMGCCGCGGTA</v>
      </c>
      <c r="K596" s="54" t="s">
        <v>356</v>
      </c>
      <c r="L596" s="60" t="s">
        <v>364</v>
      </c>
      <c r="M596" s="54" t="s">
        <v>345</v>
      </c>
      <c r="N596" s="85">
        <v>5</v>
      </c>
      <c r="O596" s="54" t="s">
        <v>564</v>
      </c>
      <c r="P596" s="54">
        <v>35</v>
      </c>
    </row>
    <row r="597" spans="2:16">
      <c r="B597" s="28" t="s">
        <v>84</v>
      </c>
      <c r="C597" s="54" t="s">
        <v>1366</v>
      </c>
      <c r="D597" s="54" t="s">
        <v>188</v>
      </c>
      <c r="E597" s="60" t="s">
        <v>189</v>
      </c>
      <c r="F597" s="85" t="s">
        <v>342</v>
      </c>
      <c r="G597" s="85" t="s">
        <v>343</v>
      </c>
      <c r="H597" s="86" t="s">
        <v>344</v>
      </c>
      <c r="I597" s="87" t="str">
        <f t="shared" si="24"/>
        <v>Golay0440_S0596</v>
      </c>
      <c r="J597" s="87" t="str">
        <f t="shared" si="25"/>
        <v>gtcGATAGCACTCGTtgGTGYCAGCMGCCGCGGTA</v>
      </c>
      <c r="K597" s="54" t="s">
        <v>356</v>
      </c>
      <c r="L597" s="60" t="s">
        <v>364</v>
      </c>
      <c r="M597" s="54" t="s">
        <v>345</v>
      </c>
      <c r="N597" s="85">
        <v>5</v>
      </c>
      <c r="O597" s="54" t="s">
        <v>564</v>
      </c>
      <c r="P597" s="54">
        <v>35</v>
      </c>
    </row>
    <row r="598" spans="2:16">
      <c r="B598" s="28" t="s">
        <v>83</v>
      </c>
      <c r="C598" s="54" t="s">
        <v>1367</v>
      </c>
      <c r="D598" s="54" t="s">
        <v>190</v>
      </c>
      <c r="E598" s="60" t="s">
        <v>191</v>
      </c>
      <c r="F598" s="85" t="s">
        <v>342</v>
      </c>
      <c r="G598" s="85" t="s">
        <v>343</v>
      </c>
      <c r="H598" s="86" t="s">
        <v>344</v>
      </c>
      <c r="I598" s="87" t="str">
        <f t="shared" si="24"/>
        <v>Golay0441_S0994</v>
      </c>
      <c r="J598" s="87" t="str">
        <f t="shared" si="25"/>
        <v>gtcTAGCGCGAACTTtgGTGYCAGCMGCCGCGGTA</v>
      </c>
      <c r="K598" s="54" t="s">
        <v>356</v>
      </c>
      <c r="L598" s="60" t="s">
        <v>364</v>
      </c>
      <c r="M598" s="54" t="s">
        <v>345</v>
      </c>
      <c r="N598" s="85">
        <v>5</v>
      </c>
      <c r="O598" s="54" t="s">
        <v>564</v>
      </c>
      <c r="P598" s="54">
        <v>35</v>
      </c>
    </row>
    <row r="599" spans="2:16">
      <c r="B599" s="28" t="s">
        <v>82</v>
      </c>
      <c r="C599" s="54" t="s">
        <v>1368</v>
      </c>
      <c r="D599" s="54" t="s">
        <v>192</v>
      </c>
      <c r="E599" s="60" t="s">
        <v>193</v>
      </c>
      <c r="F599" s="85" t="s">
        <v>342</v>
      </c>
      <c r="G599" s="85" t="s">
        <v>343</v>
      </c>
      <c r="H599" s="86" t="s">
        <v>344</v>
      </c>
      <c r="I599" s="87" t="str">
        <f t="shared" si="24"/>
        <v>Golay0442_S0681</v>
      </c>
      <c r="J599" s="87" t="str">
        <f t="shared" si="25"/>
        <v>gtcCATACACGCACCtgGTGYCAGCMGCCGCGGTA</v>
      </c>
      <c r="K599" s="54" t="s">
        <v>356</v>
      </c>
      <c r="L599" s="60" t="s">
        <v>364</v>
      </c>
      <c r="M599" s="54" t="s">
        <v>345</v>
      </c>
      <c r="N599" s="85">
        <v>5</v>
      </c>
      <c r="O599" s="54" t="s">
        <v>564</v>
      </c>
      <c r="P599" s="54">
        <v>35</v>
      </c>
    </row>
    <row r="600" spans="2:16">
      <c r="B600" s="28" t="s">
        <v>81</v>
      </c>
      <c r="C600" s="54" t="s">
        <v>1369</v>
      </c>
      <c r="D600" s="54" t="s">
        <v>194</v>
      </c>
      <c r="E600" s="60" t="s">
        <v>195</v>
      </c>
      <c r="F600" s="85" t="s">
        <v>342</v>
      </c>
      <c r="G600" s="85" t="s">
        <v>343</v>
      </c>
      <c r="H600" s="86" t="s">
        <v>344</v>
      </c>
      <c r="I600" s="87" t="str">
        <f t="shared" si="24"/>
        <v>Golay0443_S0882</v>
      </c>
      <c r="J600" s="87" t="str">
        <f t="shared" si="25"/>
        <v>gtcACCTCAGTCAAGtgGTGYCAGCMGCCGCGGTA</v>
      </c>
      <c r="K600" s="54" t="s">
        <v>356</v>
      </c>
      <c r="L600" s="60" t="s">
        <v>364</v>
      </c>
      <c r="M600" s="54" t="s">
        <v>345</v>
      </c>
      <c r="N600" s="85">
        <v>5</v>
      </c>
      <c r="O600" s="54" t="s">
        <v>564</v>
      </c>
      <c r="P600" s="54">
        <v>35</v>
      </c>
    </row>
    <row r="601" spans="2:16">
      <c r="B601" s="28" t="s">
        <v>80</v>
      </c>
      <c r="C601" s="54" t="s">
        <v>1370</v>
      </c>
      <c r="D601" s="54" t="s">
        <v>196</v>
      </c>
      <c r="E601" s="60" t="s">
        <v>197</v>
      </c>
      <c r="F601" s="85" t="s">
        <v>342</v>
      </c>
      <c r="G601" s="85" t="s">
        <v>343</v>
      </c>
      <c r="H601" s="86" t="s">
        <v>344</v>
      </c>
      <c r="I601" s="87" t="str">
        <f t="shared" si="24"/>
        <v>Golay0444_S0766</v>
      </c>
      <c r="J601" s="87" t="str">
        <f t="shared" si="25"/>
        <v>gtcTCGACCAAACACtgGTGYCAGCMGCCGCGGTA</v>
      </c>
      <c r="K601" s="54" t="s">
        <v>356</v>
      </c>
      <c r="L601" s="60" t="s">
        <v>364</v>
      </c>
      <c r="M601" s="54" t="s">
        <v>345</v>
      </c>
      <c r="N601" s="85">
        <v>5</v>
      </c>
      <c r="O601" s="54" t="s">
        <v>564</v>
      </c>
      <c r="P601" s="54">
        <v>35</v>
      </c>
    </row>
    <row r="602" spans="2:16">
      <c r="B602" s="28" t="s">
        <v>79</v>
      </c>
      <c r="C602" s="54" t="s">
        <v>1371</v>
      </c>
      <c r="D602" s="54" t="s">
        <v>198</v>
      </c>
      <c r="E602" s="60" t="s">
        <v>199</v>
      </c>
      <c r="F602" s="85" t="s">
        <v>342</v>
      </c>
      <c r="G602" s="85" t="s">
        <v>343</v>
      </c>
      <c r="H602" s="86" t="s">
        <v>344</v>
      </c>
      <c r="I602" s="87" t="str">
        <f t="shared" si="24"/>
        <v>Golay0445_S1055</v>
      </c>
      <c r="J602" s="87" t="str">
        <f t="shared" si="25"/>
        <v>gtcCCACCCAGTAACtgGTGYCAGCMGCCGCGGTA</v>
      </c>
      <c r="K602" s="54" t="s">
        <v>356</v>
      </c>
      <c r="L602" s="60" t="s">
        <v>364</v>
      </c>
      <c r="M602" s="54" t="s">
        <v>345</v>
      </c>
      <c r="N602" s="85">
        <v>5</v>
      </c>
      <c r="O602" s="54" t="s">
        <v>564</v>
      </c>
      <c r="P602" s="54">
        <v>35</v>
      </c>
    </row>
    <row r="603" spans="2:16">
      <c r="B603" s="29" t="s">
        <v>78</v>
      </c>
      <c r="C603" s="54" t="s">
        <v>1372</v>
      </c>
      <c r="D603" s="54" t="s">
        <v>200</v>
      </c>
      <c r="E603" s="60" t="s">
        <v>201</v>
      </c>
      <c r="F603" s="85" t="s">
        <v>342</v>
      </c>
      <c r="G603" s="85" t="s">
        <v>343</v>
      </c>
      <c r="H603" s="86" t="s">
        <v>344</v>
      </c>
      <c r="I603" s="87" t="str">
        <f t="shared" si="24"/>
        <v>Golay0446_S0884</v>
      </c>
      <c r="J603" s="87" t="str">
        <f t="shared" si="25"/>
        <v>gtcATATCGCGATGAtgGTGYCAGCMGCCGCGGTA</v>
      </c>
      <c r="K603" s="54" t="s">
        <v>356</v>
      </c>
      <c r="L603" s="60" t="s">
        <v>364</v>
      </c>
      <c r="M603" s="54" t="s">
        <v>345</v>
      </c>
      <c r="N603" s="85">
        <v>5</v>
      </c>
      <c r="O603" s="54" t="s">
        <v>564</v>
      </c>
      <c r="P603" s="54">
        <v>35</v>
      </c>
    </row>
    <row r="604" spans="2:16">
      <c r="B604" s="54" t="s">
        <v>77</v>
      </c>
      <c r="C604" s="54" t="s">
        <v>1373</v>
      </c>
      <c r="D604" s="54" t="s">
        <v>202</v>
      </c>
      <c r="E604" s="60" t="s">
        <v>203</v>
      </c>
      <c r="F604" s="85" t="s">
        <v>342</v>
      </c>
      <c r="G604" s="85" t="s">
        <v>343</v>
      </c>
      <c r="H604" s="86" t="s">
        <v>344</v>
      </c>
      <c r="I604" s="87" t="str">
        <f t="shared" si="24"/>
        <v>Golay0447_S0951</v>
      </c>
      <c r="J604" s="87" t="str">
        <f t="shared" si="25"/>
        <v>gtcCGCCGGTAATCTtgGTGYCAGCMGCCGCGGTA</v>
      </c>
      <c r="K604" s="54" t="s">
        <v>356</v>
      </c>
      <c r="L604" s="60" t="s">
        <v>364</v>
      </c>
      <c r="M604" s="54" t="s">
        <v>345</v>
      </c>
      <c r="N604" s="85">
        <v>5</v>
      </c>
      <c r="O604" s="54" t="s">
        <v>564</v>
      </c>
      <c r="P604" s="54">
        <v>35</v>
      </c>
    </row>
    <row r="605" spans="2:16">
      <c r="B605" s="54" t="s">
        <v>76</v>
      </c>
      <c r="C605" s="54" t="s">
        <v>1374</v>
      </c>
      <c r="D605" s="54" t="s">
        <v>204</v>
      </c>
      <c r="E605" s="60" t="s">
        <v>205</v>
      </c>
      <c r="F605" s="85" t="s">
        <v>342</v>
      </c>
      <c r="G605" s="85" t="s">
        <v>343</v>
      </c>
      <c r="H605" s="86" t="s">
        <v>344</v>
      </c>
      <c r="I605" s="87" t="str">
        <f t="shared" si="24"/>
        <v>Golay0448_S0987</v>
      </c>
      <c r="J605" s="87" t="str">
        <f t="shared" si="25"/>
        <v>gtcCCGATGCCTTGAtgGTGYCAGCMGCCGCGGTA</v>
      </c>
      <c r="K605" s="54" t="s">
        <v>356</v>
      </c>
      <c r="L605" s="60" t="s">
        <v>364</v>
      </c>
      <c r="M605" s="54" t="s">
        <v>345</v>
      </c>
      <c r="N605" s="85">
        <v>5</v>
      </c>
      <c r="O605" s="54" t="s">
        <v>564</v>
      </c>
      <c r="P605" s="54">
        <v>35</v>
      </c>
    </row>
    <row r="606" spans="2:16">
      <c r="B606" s="54" t="s">
        <v>75</v>
      </c>
      <c r="C606" s="54" t="s">
        <v>1375</v>
      </c>
      <c r="D606" s="54" t="s">
        <v>206</v>
      </c>
      <c r="E606" s="60" t="s">
        <v>207</v>
      </c>
      <c r="F606" s="85" t="s">
        <v>342</v>
      </c>
      <c r="G606" s="85" t="s">
        <v>343</v>
      </c>
      <c r="H606" s="86" t="s">
        <v>344</v>
      </c>
      <c r="I606" s="87" t="str">
        <f t="shared" si="24"/>
        <v>Golay0449_S0446</v>
      </c>
      <c r="J606" s="87" t="str">
        <f t="shared" si="25"/>
        <v>gtcAGCAGGCACGAAtgGTGYCAGCMGCCGCGGTA</v>
      </c>
      <c r="K606" s="54" t="s">
        <v>356</v>
      </c>
      <c r="L606" s="60" t="s">
        <v>364</v>
      </c>
      <c r="M606" s="54" t="s">
        <v>345</v>
      </c>
      <c r="N606" s="85">
        <v>5</v>
      </c>
      <c r="O606" s="54" t="s">
        <v>564</v>
      </c>
      <c r="P606" s="54">
        <v>35</v>
      </c>
    </row>
    <row r="607" spans="2:16">
      <c r="B607" s="54" t="s">
        <v>74</v>
      </c>
      <c r="C607" s="54" t="s">
        <v>1376</v>
      </c>
      <c r="D607" s="54" t="s">
        <v>208</v>
      </c>
      <c r="E607" s="60" t="s">
        <v>209</v>
      </c>
      <c r="F607" s="85" t="s">
        <v>342</v>
      </c>
      <c r="G607" s="85" t="s">
        <v>343</v>
      </c>
      <c r="H607" s="86" t="s">
        <v>344</v>
      </c>
      <c r="I607" s="87" t="str">
        <f t="shared" si="24"/>
        <v>Golay0450_S1020</v>
      </c>
      <c r="J607" s="87" t="str">
        <f t="shared" si="25"/>
        <v>gtcTACGCAGCACTAtgGTGYCAGCMGCCGCGGTA</v>
      </c>
      <c r="K607" s="54" t="s">
        <v>356</v>
      </c>
      <c r="L607" s="60" t="s">
        <v>364</v>
      </c>
      <c r="M607" s="54" t="s">
        <v>345</v>
      </c>
      <c r="N607" s="85">
        <v>5</v>
      </c>
      <c r="O607" s="54" t="s">
        <v>564</v>
      </c>
      <c r="P607" s="54">
        <v>35</v>
      </c>
    </row>
    <row r="608" spans="2:16">
      <c r="B608" s="54" t="s">
        <v>73</v>
      </c>
      <c r="C608" s="54" t="s">
        <v>1377</v>
      </c>
      <c r="D608" s="54" t="s">
        <v>210</v>
      </c>
      <c r="E608" s="60" t="s">
        <v>211</v>
      </c>
      <c r="F608" s="85" t="s">
        <v>342</v>
      </c>
      <c r="G608" s="85" t="s">
        <v>343</v>
      </c>
      <c r="H608" s="86" t="s">
        <v>344</v>
      </c>
      <c r="I608" s="87" t="str">
        <f t="shared" si="24"/>
        <v>Golay0451_S1026</v>
      </c>
      <c r="J608" s="87" t="str">
        <f t="shared" si="25"/>
        <v>gtcCGCTTAGTGCTGtgGTGYCAGCMGCCGCGGTA</v>
      </c>
      <c r="K608" s="54" t="s">
        <v>356</v>
      </c>
      <c r="L608" s="60" t="s">
        <v>364</v>
      </c>
      <c r="M608" s="54" t="s">
        <v>345</v>
      </c>
      <c r="N608" s="85">
        <v>5</v>
      </c>
      <c r="O608" s="54" t="s">
        <v>564</v>
      </c>
      <c r="P608" s="54">
        <v>35</v>
      </c>
    </row>
    <row r="609" spans="2:16">
      <c r="B609" s="54" t="s">
        <v>72</v>
      </c>
      <c r="C609" s="54" t="s">
        <v>1378</v>
      </c>
      <c r="D609" s="54" t="s">
        <v>212</v>
      </c>
      <c r="E609" s="60" t="s">
        <v>213</v>
      </c>
      <c r="F609" s="85" t="s">
        <v>342</v>
      </c>
      <c r="G609" s="85" t="s">
        <v>343</v>
      </c>
      <c r="H609" s="86" t="s">
        <v>344</v>
      </c>
      <c r="I609" s="87" t="str">
        <f t="shared" si="24"/>
        <v>Golay0452_S0589</v>
      </c>
      <c r="J609" s="87" t="str">
        <f t="shared" si="25"/>
        <v>gtcCAAAGTTTGCGAtgGTGYCAGCMGCCGCGGTA</v>
      </c>
      <c r="K609" s="54" t="s">
        <v>356</v>
      </c>
      <c r="L609" s="60" t="s">
        <v>364</v>
      </c>
      <c r="M609" s="54" t="s">
        <v>345</v>
      </c>
      <c r="N609" s="85">
        <v>5</v>
      </c>
      <c r="O609" s="54" t="s">
        <v>564</v>
      </c>
      <c r="P609" s="54">
        <v>35</v>
      </c>
    </row>
    <row r="610" spans="2:16">
      <c r="B610" s="54" t="s">
        <v>71</v>
      </c>
      <c r="C610" s="54" t="s">
        <v>1379</v>
      </c>
      <c r="D610" s="54" t="s">
        <v>214</v>
      </c>
      <c r="E610" s="60" t="s">
        <v>215</v>
      </c>
      <c r="F610" s="85" t="s">
        <v>342</v>
      </c>
      <c r="G610" s="85" t="s">
        <v>343</v>
      </c>
      <c r="H610" s="86" t="s">
        <v>344</v>
      </c>
      <c r="I610" s="87" t="str">
        <f t="shared" si="24"/>
        <v>Golay0453_S1045</v>
      </c>
      <c r="J610" s="87" t="str">
        <f t="shared" si="25"/>
        <v>gtcTCGAGCCGATCTtgGTGYCAGCMGCCGCGGTA</v>
      </c>
      <c r="K610" s="54" t="s">
        <v>356</v>
      </c>
      <c r="L610" s="60" t="s">
        <v>364</v>
      </c>
      <c r="M610" s="54" t="s">
        <v>345</v>
      </c>
      <c r="N610" s="85">
        <v>5</v>
      </c>
      <c r="O610" s="54" t="s">
        <v>564</v>
      </c>
      <c r="P610" s="54">
        <v>35</v>
      </c>
    </row>
    <row r="611" spans="2:16">
      <c r="B611" s="54" t="s">
        <v>70</v>
      </c>
      <c r="C611" s="54" t="s">
        <v>1380</v>
      </c>
      <c r="D611" s="54" t="s">
        <v>216</v>
      </c>
      <c r="E611" s="60" t="s">
        <v>217</v>
      </c>
      <c r="F611" s="85" t="s">
        <v>342</v>
      </c>
      <c r="G611" s="85" t="s">
        <v>343</v>
      </c>
      <c r="H611" s="86" t="s">
        <v>344</v>
      </c>
      <c r="I611" s="87" t="str">
        <f t="shared" si="24"/>
        <v>Golay0454_S0526</v>
      </c>
      <c r="J611" s="87" t="str">
        <f t="shared" si="25"/>
        <v>gtcCTCATCATGTTCtgGTGYCAGCMGCCGCGGTA</v>
      </c>
      <c r="K611" s="54" t="s">
        <v>356</v>
      </c>
      <c r="L611" s="60" t="s">
        <v>364</v>
      </c>
      <c r="M611" s="54" t="s">
        <v>345</v>
      </c>
      <c r="N611" s="85">
        <v>5</v>
      </c>
      <c r="O611" s="54" t="s">
        <v>564</v>
      </c>
      <c r="P611" s="54">
        <v>35</v>
      </c>
    </row>
    <row r="612" spans="2:16">
      <c r="B612" s="54" t="s">
        <v>69</v>
      </c>
      <c r="C612" s="54" t="s">
        <v>1381</v>
      </c>
      <c r="D612" s="54" t="s">
        <v>218</v>
      </c>
      <c r="E612" s="60" t="s">
        <v>219</v>
      </c>
      <c r="F612" s="85" t="s">
        <v>342</v>
      </c>
      <c r="G612" s="85" t="s">
        <v>343</v>
      </c>
      <c r="H612" s="86" t="s">
        <v>344</v>
      </c>
      <c r="I612" s="87" t="str">
        <f t="shared" si="24"/>
        <v>Golay0455_S1027</v>
      </c>
      <c r="J612" s="87" t="str">
        <f t="shared" si="25"/>
        <v>gtcCCAGGGACTTCTtgGTGYCAGCMGCCGCGGTA</v>
      </c>
      <c r="K612" s="54" t="s">
        <v>356</v>
      </c>
      <c r="L612" s="60" t="s">
        <v>364</v>
      </c>
      <c r="M612" s="54" t="s">
        <v>345</v>
      </c>
      <c r="N612" s="85">
        <v>5</v>
      </c>
      <c r="O612" s="54" t="s">
        <v>564</v>
      </c>
      <c r="P612" s="54">
        <v>35</v>
      </c>
    </row>
    <row r="613" spans="2:16">
      <c r="B613" s="54" t="s">
        <v>68</v>
      </c>
      <c r="C613" s="54" t="s">
        <v>1382</v>
      </c>
      <c r="D613" s="54" t="s">
        <v>220</v>
      </c>
      <c r="E613" s="60" t="s">
        <v>221</v>
      </c>
      <c r="F613" s="85" t="s">
        <v>342</v>
      </c>
      <c r="G613" s="85" t="s">
        <v>343</v>
      </c>
      <c r="H613" s="86" t="s">
        <v>344</v>
      </c>
      <c r="I613" s="87" t="str">
        <f t="shared" si="24"/>
        <v>Golay0456_S0484</v>
      </c>
      <c r="J613" s="87" t="str">
        <f t="shared" si="25"/>
        <v>gtcGCAATCCTTGCGtgGTGYCAGCMGCCGCGGTA</v>
      </c>
      <c r="K613" s="54" t="s">
        <v>356</v>
      </c>
      <c r="L613" s="60" t="s">
        <v>364</v>
      </c>
      <c r="M613" s="54" t="s">
        <v>345</v>
      </c>
      <c r="N613" s="85">
        <v>5</v>
      </c>
      <c r="O613" s="54" t="s">
        <v>564</v>
      </c>
      <c r="P613" s="54">
        <v>35</v>
      </c>
    </row>
    <row r="614" spans="2:16">
      <c r="B614" s="54" t="s">
        <v>67</v>
      </c>
      <c r="C614" s="54" t="s">
        <v>1383</v>
      </c>
      <c r="D614" s="54" t="s">
        <v>222</v>
      </c>
      <c r="E614" s="60" t="s">
        <v>223</v>
      </c>
      <c r="F614" s="85" t="s">
        <v>342</v>
      </c>
      <c r="G614" s="85" t="s">
        <v>343</v>
      </c>
      <c r="H614" s="86" t="s">
        <v>344</v>
      </c>
      <c r="I614" s="87" t="str">
        <f t="shared" si="24"/>
        <v>Golay0457_S0922</v>
      </c>
      <c r="J614" s="87" t="str">
        <f t="shared" si="25"/>
        <v>gtcCCTGCTTCCTTCtgGTGYCAGCMGCCGCGGTA</v>
      </c>
      <c r="K614" s="54" t="s">
        <v>356</v>
      </c>
      <c r="L614" s="60" t="s">
        <v>364</v>
      </c>
      <c r="M614" s="54" t="s">
        <v>345</v>
      </c>
      <c r="N614" s="85">
        <v>5</v>
      </c>
      <c r="O614" s="54" t="s">
        <v>564</v>
      </c>
      <c r="P614" s="54">
        <v>35</v>
      </c>
    </row>
    <row r="615" spans="2:16">
      <c r="B615" s="54" t="s">
        <v>66</v>
      </c>
      <c r="C615" s="54" t="s">
        <v>1384</v>
      </c>
      <c r="D615" s="54" t="s">
        <v>224</v>
      </c>
      <c r="E615" s="60" t="s">
        <v>225</v>
      </c>
      <c r="F615" s="85" t="s">
        <v>342</v>
      </c>
      <c r="G615" s="85" t="s">
        <v>343</v>
      </c>
      <c r="H615" s="86" t="s">
        <v>344</v>
      </c>
      <c r="I615" s="87" t="str">
        <f t="shared" si="24"/>
        <v>Golay0458_S0678</v>
      </c>
      <c r="J615" s="87" t="str">
        <f t="shared" si="25"/>
        <v>gtcCAAGGCACAAGGtgGTGYCAGCMGCCGCGGTA</v>
      </c>
      <c r="K615" s="54" t="s">
        <v>356</v>
      </c>
      <c r="L615" s="60" t="s">
        <v>364</v>
      </c>
      <c r="M615" s="54" t="s">
        <v>345</v>
      </c>
      <c r="N615" s="85">
        <v>5</v>
      </c>
      <c r="O615" s="54" t="s">
        <v>564</v>
      </c>
      <c r="P615" s="54">
        <v>35</v>
      </c>
    </row>
    <row r="616" spans="2:16">
      <c r="B616" s="54" t="s">
        <v>65</v>
      </c>
      <c r="C616" s="54" t="s">
        <v>1385</v>
      </c>
      <c r="D616" s="54" t="s">
        <v>226</v>
      </c>
      <c r="E616" s="60" t="s">
        <v>227</v>
      </c>
      <c r="F616" s="85" t="s">
        <v>342</v>
      </c>
      <c r="G616" s="85" t="s">
        <v>343</v>
      </c>
      <c r="H616" s="86" t="s">
        <v>344</v>
      </c>
      <c r="I616" s="87" t="str">
        <f t="shared" si="24"/>
        <v>Golay0459_S0899</v>
      </c>
      <c r="J616" s="87" t="str">
        <f t="shared" si="25"/>
        <v>gtcGGCCTATAAGTCtgGTGYCAGCMGCCGCGGTA</v>
      </c>
      <c r="K616" s="54" t="s">
        <v>356</v>
      </c>
      <c r="L616" s="60" t="s">
        <v>364</v>
      </c>
      <c r="M616" s="54" t="s">
        <v>345</v>
      </c>
      <c r="N616" s="85">
        <v>5</v>
      </c>
      <c r="O616" s="54" t="s">
        <v>564</v>
      </c>
      <c r="P616" s="54">
        <v>35</v>
      </c>
    </row>
    <row r="617" spans="2:16">
      <c r="B617" s="54" t="s">
        <v>64</v>
      </c>
      <c r="C617" s="54" t="s">
        <v>1386</v>
      </c>
      <c r="D617" s="54" t="s">
        <v>228</v>
      </c>
      <c r="E617" s="60" t="s">
        <v>229</v>
      </c>
      <c r="F617" s="85" t="s">
        <v>342</v>
      </c>
      <c r="G617" s="85" t="s">
        <v>343</v>
      </c>
      <c r="H617" s="86" t="s">
        <v>344</v>
      </c>
      <c r="I617" s="87" t="str">
        <f t="shared" si="24"/>
        <v>Golay0460_S0716</v>
      </c>
      <c r="J617" s="87" t="str">
        <f t="shared" si="25"/>
        <v>gtcTCCATTTCATGCtgGTGYCAGCMGCCGCGGTA</v>
      </c>
      <c r="K617" s="54" t="s">
        <v>356</v>
      </c>
      <c r="L617" s="60" t="s">
        <v>364</v>
      </c>
      <c r="M617" s="54" t="s">
        <v>345</v>
      </c>
      <c r="N617" s="85">
        <v>5</v>
      </c>
      <c r="O617" s="54" t="s">
        <v>564</v>
      </c>
      <c r="P617" s="54">
        <v>35</v>
      </c>
    </row>
    <row r="618" spans="2:16">
      <c r="B618" s="54" t="s">
        <v>63</v>
      </c>
      <c r="C618" s="54" t="s">
        <v>1387</v>
      </c>
      <c r="D618" s="54" t="s">
        <v>230</v>
      </c>
      <c r="E618" s="60" t="s">
        <v>231</v>
      </c>
      <c r="F618" s="85" t="s">
        <v>342</v>
      </c>
      <c r="G618" s="85" t="s">
        <v>343</v>
      </c>
      <c r="H618" s="86" t="s">
        <v>344</v>
      </c>
      <c r="I618" s="87" t="str">
        <f t="shared" si="24"/>
        <v>Golay0461_S0686</v>
      </c>
      <c r="J618" s="87" t="str">
        <f t="shared" si="25"/>
        <v>gtcTCGGCGATCATCtgGTGYCAGCMGCCGCGGTA</v>
      </c>
      <c r="K618" s="54" t="s">
        <v>356</v>
      </c>
      <c r="L618" s="60" t="s">
        <v>364</v>
      </c>
      <c r="M618" s="54" t="s">
        <v>345</v>
      </c>
      <c r="N618" s="85">
        <v>5</v>
      </c>
      <c r="O618" s="54" t="s">
        <v>564</v>
      </c>
      <c r="P618" s="54">
        <v>35</v>
      </c>
    </row>
    <row r="619" spans="2:16">
      <c r="B619" s="54" t="s">
        <v>62</v>
      </c>
      <c r="C619" s="54" t="s">
        <v>1388</v>
      </c>
      <c r="D619" s="54" t="s">
        <v>232</v>
      </c>
      <c r="E619" s="60" t="s">
        <v>233</v>
      </c>
      <c r="F619" s="85" t="s">
        <v>342</v>
      </c>
      <c r="G619" s="85" t="s">
        <v>343</v>
      </c>
      <c r="H619" s="86" t="s">
        <v>344</v>
      </c>
      <c r="I619" s="87" t="str">
        <f t="shared" si="24"/>
        <v>Golay0462_S0708</v>
      </c>
      <c r="J619" s="87" t="str">
        <f t="shared" si="25"/>
        <v>gtcGTTTCACGCGAAtgGTGYCAGCMGCCGCGGTA</v>
      </c>
      <c r="K619" s="54" t="s">
        <v>356</v>
      </c>
      <c r="L619" s="60" t="s">
        <v>364</v>
      </c>
      <c r="M619" s="54" t="s">
        <v>345</v>
      </c>
      <c r="N619" s="85">
        <v>5</v>
      </c>
      <c r="O619" s="54" t="s">
        <v>564</v>
      </c>
      <c r="P619" s="54">
        <v>35</v>
      </c>
    </row>
    <row r="620" spans="2:16">
      <c r="B620" s="54" t="s">
        <v>61</v>
      </c>
      <c r="C620" s="54" t="s">
        <v>1389</v>
      </c>
      <c r="D620" s="54" t="s">
        <v>234</v>
      </c>
      <c r="E620" s="60" t="s">
        <v>235</v>
      </c>
      <c r="F620" s="85" t="s">
        <v>342</v>
      </c>
      <c r="G620" s="85" t="s">
        <v>343</v>
      </c>
      <c r="H620" s="86" t="s">
        <v>344</v>
      </c>
      <c r="I620" s="87" t="str">
        <f t="shared" si="24"/>
        <v>Golay0463_S0944</v>
      </c>
      <c r="J620" s="87" t="str">
        <f t="shared" si="25"/>
        <v>gtcACAAGAACCTTGtgGTGYCAGCMGCCGCGGTA</v>
      </c>
      <c r="K620" s="54" t="s">
        <v>356</v>
      </c>
      <c r="L620" s="60" t="s">
        <v>364</v>
      </c>
      <c r="M620" s="54" t="s">
        <v>345</v>
      </c>
      <c r="N620" s="85">
        <v>5</v>
      </c>
      <c r="O620" s="54" t="s">
        <v>564</v>
      </c>
      <c r="P620" s="54">
        <v>35</v>
      </c>
    </row>
    <row r="621" spans="2:16">
      <c r="B621" s="54" t="s">
        <v>60</v>
      </c>
      <c r="C621" s="54" t="s">
        <v>1390</v>
      </c>
      <c r="D621" s="54" t="s">
        <v>236</v>
      </c>
      <c r="E621" s="60" t="s">
        <v>237</v>
      </c>
      <c r="F621" s="85" t="s">
        <v>342</v>
      </c>
      <c r="G621" s="85" t="s">
        <v>343</v>
      </c>
      <c r="H621" s="86" t="s">
        <v>344</v>
      </c>
      <c r="I621" s="87" t="str">
        <f t="shared" si="24"/>
        <v>Golay0464_S0418</v>
      </c>
      <c r="J621" s="87" t="str">
        <f t="shared" si="25"/>
        <v>gtcTACTCTCTTAGCtgGTGYCAGCMGCCGCGGTA</v>
      </c>
      <c r="K621" s="54" t="s">
        <v>356</v>
      </c>
      <c r="L621" s="60" t="s">
        <v>364</v>
      </c>
      <c r="M621" s="54" t="s">
        <v>345</v>
      </c>
      <c r="N621" s="85">
        <v>5</v>
      </c>
      <c r="O621" s="54" t="s">
        <v>564</v>
      </c>
      <c r="P621" s="54">
        <v>35</v>
      </c>
    </row>
    <row r="622" spans="2:16">
      <c r="B622" s="54" t="s">
        <v>59</v>
      </c>
      <c r="C622" s="54" t="s">
        <v>1391</v>
      </c>
      <c r="D622" s="54" t="s">
        <v>238</v>
      </c>
      <c r="E622" s="60" t="s">
        <v>239</v>
      </c>
      <c r="F622" s="85" t="s">
        <v>342</v>
      </c>
      <c r="G622" s="85" t="s">
        <v>343</v>
      </c>
      <c r="H622" s="86" t="s">
        <v>344</v>
      </c>
      <c r="I622" s="87" t="str">
        <f t="shared" si="24"/>
        <v>Golay0465_S0792</v>
      </c>
      <c r="J622" s="87" t="str">
        <f t="shared" si="25"/>
        <v>gtcAACTGTTCGCGCtgGTGYCAGCMGCCGCGGTA</v>
      </c>
      <c r="K622" s="54" t="s">
        <v>356</v>
      </c>
      <c r="L622" s="60" t="s">
        <v>364</v>
      </c>
      <c r="M622" s="54" t="s">
        <v>345</v>
      </c>
      <c r="N622" s="85">
        <v>5</v>
      </c>
      <c r="O622" s="54" t="s">
        <v>564</v>
      </c>
      <c r="P622" s="54">
        <v>35</v>
      </c>
    </row>
    <row r="623" spans="2:16">
      <c r="B623" s="54" t="s">
        <v>58</v>
      </c>
      <c r="C623" s="54" t="s">
        <v>1392</v>
      </c>
      <c r="D623" s="54" t="s">
        <v>240</v>
      </c>
      <c r="E623" s="60" t="s">
        <v>241</v>
      </c>
      <c r="F623" s="85" t="s">
        <v>342</v>
      </c>
      <c r="G623" s="85" t="s">
        <v>343</v>
      </c>
      <c r="H623" s="86" t="s">
        <v>344</v>
      </c>
      <c r="I623" s="87" t="str">
        <f t="shared" si="24"/>
        <v>Golay0466_S0547</v>
      </c>
      <c r="J623" s="87" t="str">
        <f t="shared" si="25"/>
        <v>gtcCGAAGCATCTACtgGTGYCAGCMGCCGCGGTA</v>
      </c>
      <c r="K623" s="54" t="s">
        <v>356</v>
      </c>
      <c r="L623" s="60" t="s">
        <v>364</v>
      </c>
      <c r="M623" s="54" t="s">
        <v>345</v>
      </c>
      <c r="N623" s="85">
        <v>5</v>
      </c>
      <c r="O623" s="54" t="s">
        <v>564</v>
      </c>
      <c r="P623" s="54">
        <v>35</v>
      </c>
    </row>
    <row r="624" spans="2:16">
      <c r="B624" s="54" t="s">
        <v>57</v>
      </c>
      <c r="C624" s="84" t="s">
        <v>1393</v>
      </c>
      <c r="D624" s="54" t="s">
        <v>242</v>
      </c>
      <c r="E624" s="60" t="s">
        <v>243</v>
      </c>
      <c r="F624" s="85" t="s">
        <v>342</v>
      </c>
      <c r="G624" s="85" t="s">
        <v>343</v>
      </c>
      <c r="H624" s="86" t="s">
        <v>344</v>
      </c>
      <c r="I624" s="87" t="str">
        <f t="shared" si="24"/>
        <v>Golay0467_NC07</v>
      </c>
      <c r="J624" s="87" t="str">
        <f t="shared" si="25"/>
        <v>gtcGTTTGGCCACACtgGTGYCAGCMGCCGCGGTA</v>
      </c>
      <c r="K624" s="54" t="s">
        <v>356</v>
      </c>
      <c r="L624" s="60" t="s">
        <v>364</v>
      </c>
      <c r="M624" s="54" t="s">
        <v>345</v>
      </c>
      <c r="N624" s="85">
        <v>5</v>
      </c>
      <c r="O624" s="54" t="s">
        <v>565</v>
      </c>
      <c r="P624" s="54">
        <v>35</v>
      </c>
    </row>
    <row r="625" spans="2:16">
      <c r="B625" s="54" t="s">
        <v>56</v>
      </c>
      <c r="C625" s="54" t="s">
        <v>1394</v>
      </c>
      <c r="D625" s="54" t="s">
        <v>244</v>
      </c>
      <c r="E625" s="60" t="s">
        <v>245</v>
      </c>
      <c r="F625" s="85" t="s">
        <v>342</v>
      </c>
      <c r="G625" s="85" t="s">
        <v>343</v>
      </c>
      <c r="H625" s="86" t="s">
        <v>344</v>
      </c>
      <c r="I625" s="87" t="str">
        <f t="shared" si="24"/>
        <v>Golay0468_S0435</v>
      </c>
      <c r="J625" s="87" t="str">
        <f t="shared" si="25"/>
        <v>gtcTCAGGTTGCCCAtgGTGYCAGCMGCCGCGGTA</v>
      </c>
      <c r="K625" s="54" t="s">
        <v>356</v>
      </c>
      <c r="L625" s="60" t="s">
        <v>364</v>
      </c>
      <c r="M625" s="54" t="s">
        <v>345</v>
      </c>
      <c r="N625" s="85">
        <v>5</v>
      </c>
      <c r="O625" s="54" t="s">
        <v>564</v>
      </c>
      <c r="P625" s="54">
        <v>35</v>
      </c>
    </row>
    <row r="626" spans="2:16">
      <c r="B626" s="54" t="s">
        <v>55</v>
      </c>
      <c r="C626" s="54" t="s">
        <v>1395</v>
      </c>
      <c r="D626" s="54" t="s">
        <v>246</v>
      </c>
      <c r="E626" s="60" t="s">
        <v>247</v>
      </c>
      <c r="F626" s="85" t="s">
        <v>342</v>
      </c>
      <c r="G626" s="85" t="s">
        <v>343</v>
      </c>
      <c r="H626" s="86" t="s">
        <v>344</v>
      </c>
      <c r="I626" s="87" t="str">
        <f t="shared" si="24"/>
        <v>Golay0469_S0981</v>
      </c>
      <c r="J626" s="87" t="str">
        <f t="shared" si="25"/>
        <v>gtcTCATTCCACTCAtgGTGYCAGCMGCCGCGGTA</v>
      </c>
      <c r="K626" s="54" t="s">
        <v>356</v>
      </c>
      <c r="L626" s="60" t="s">
        <v>364</v>
      </c>
      <c r="M626" s="54" t="s">
        <v>345</v>
      </c>
      <c r="N626" s="85">
        <v>5</v>
      </c>
      <c r="O626" s="54" t="s">
        <v>564</v>
      </c>
      <c r="P626" s="54">
        <v>35</v>
      </c>
    </row>
    <row r="627" spans="2:16">
      <c r="B627" s="54" t="s">
        <v>54</v>
      </c>
      <c r="C627" s="54" t="s">
        <v>1396</v>
      </c>
      <c r="D627" s="54" t="s">
        <v>248</v>
      </c>
      <c r="E627" s="60" t="s">
        <v>249</v>
      </c>
      <c r="F627" s="85" t="s">
        <v>342</v>
      </c>
      <c r="G627" s="85" t="s">
        <v>343</v>
      </c>
      <c r="H627" s="86" t="s">
        <v>344</v>
      </c>
      <c r="I627" s="87" t="str">
        <f t="shared" si="24"/>
        <v>Golay0470_S0889</v>
      </c>
      <c r="J627" s="87" t="str">
        <f t="shared" si="25"/>
        <v>gtcGTCACATCACGAtgGTGYCAGCMGCCGCGGTA</v>
      </c>
      <c r="K627" s="54" t="s">
        <v>356</v>
      </c>
      <c r="L627" s="60" t="s">
        <v>364</v>
      </c>
      <c r="M627" s="54" t="s">
        <v>345</v>
      </c>
      <c r="N627" s="85">
        <v>5</v>
      </c>
      <c r="O627" s="54" t="s">
        <v>564</v>
      </c>
      <c r="P627" s="54">
        <v>35</v>
      </c>
    </row>
    <row r="628" spans="2:16">
      <c r="B628" s="54" t="s">
        <v>53</v>
      </c>
      <c r="C628" s="54" t="s">
        <v>1397</v>
      </c>
      <c r="D628" s="54" t="s">
        <v>250</v>
      </c>
      <c r="E628" s="60" t="s">
        <v>251</v>
      </c>
      <c r="F628" s="85" t="s">
        <v>342</v>
      </c>
      <c r="G628" s="85" t="s">
        <v>343</v>
      </c>
      <c r="H628" s="86" t="s">
        <v>344</v>
      </c>
      <c r="I628" s="87" t="str">
        <f t="shared" si="24"/>
        <v>Golay0471_S0434</v>
      </c>
      <c r="J628" s="87" t="str">
        <f t="shared" si="25"/>
        <v>gtcCGACATTTCTCTtgGTGYCAGCMGCCGCGGTA</v>
      </c>
      <c r="K628" s="54" t="s">
        <v>356</v>
      </c>
      <c r="L628" s="60" t="s">
        <v>364</v>
      </c>
      <c r="M628" s="54" t="s">
        <v>345</v>
      </c>
      <c r="N628" s="85">
        <v>5</v>
      </c>
      <c r="O628" s="54" t="s">
        <v>564</v>
      </c>
      <c r="P628" s="54">
        <v>35</v>
      </c>
    </row>
    <row r="629" spans="2:16">
      <c r="B629" s="54" t="s">
        <v>52</v>
      </c>
      <c r="C629" s="54" t="s">
        <v>1398</v>
      </c>
      <c r="D629" s="54" t="s">
        <v>252</v>
      </c>
      <c r="E629" s="60" t="s">
        <v>253</v>
      </c>
      <c r="F629" s="85" t="s">
        <v>342</v>
      </c>
      <c r="G629" s="85" t="s">
        <v>343</v>
      </c>
      <c r="H629" s="86" t="s">
        <v>344</v>
      </c>
      <c r="I629" s="87" t="str">
        <f t="shared" si="24"/>
        <v>Golay0472_S0525</v>
      </c>
      <c r="J629" s="87" t="str">
        <f t="shared" si="25"/>
        <v>gtcGGACGTTAACTAtgGTGYCAGCMGCCGCGGTA</v>
      </c>
      <c r="K629" s="54" t="s">
        <v>356</v>
      </c>
      <c r="L629" s="60" t="s">
        <v>364</v>
      </c>
      <c r="M629" s="54" t="s">
        <v>345</v>
      </c>
      <c r="N629" s="85">
        <v>5</v>
      </c>
      <c r="O629" s="54" t="s">
        <v>564</v>
      </c>
      <c r="P629" s="54">
        <v>35</v>
      </c>
    </row>
    <row r="630" spans="2:16">
      <c r="B630" s="54" t="s">
        <v>51</v>
      </c>
      <c r="C630" s="84" t="s">
        <v>1399</v>
      </c>
      <c r="D630" s="54" t="s">
        <v>254</v>
      </c>
      <c r="E630" s="60" t="s">
        <v>255</v>
      </c>
      <c r="F630" s="85" t="s">
        <v>342</v>
      </c>
      <c r="G630" s="85" t="s">
        <v>343</v>
      </c>
      <c r="H630" s="86" t="s">
        <v>344</v>
      </c>
      <c r="I630" s="87" t="str">
        <f t="shared" si="24"/>
        <v>Golay0473_SNEG11</v>
      </c>
      <c r="J630" s="87" t="str">
        <f t="shared" si="25"/>
        <v>gtcTAGCAGTTGCGTtgGTGYCAGCMGCCGCGGTA</v>
      </c>
      <c r="K630" s="54" t="s">
        <v>356</v>
      </c>
      <c r="L630" s="60" t="s">
        <v>364</v>
      </c>
      <c r="M630" s="54" t="s">
        <v>345</v>
      </c>
      <c r="N630" s="85">
        <v>5</v>
      </c>
      <c r="O630" s="54" t="s">
        <v>565</v>
      </c>
      <c r="P630" s="54">
        <v>35</v>
      </c>
    </row>
    <row r="631" spans="2:16">
      <c r="B631" s="54" t="s">
        <v>50</v>
      </c>
      <c r="C631" s="54" t="s">
        <v>1400</v>
      </c>
      <c r="D631" s="54" t="s">
        <v>256</v>
      </c>
      <c r="E631" s="60" t="s">
        <v>257</v>
      </c>
      <c r="F631" s="85" t="s">
        <v>342</v>
      </c>
      <c r="G631" s="85" t="s">
        <v>343</v>
      </c>
      <c r="H631" s="86" t="s">
        <v>344</v>
      </c>
      <c r="I631" s="87" t="str">
        <f t="shared" si="24"/>
        <v>Golay0474_S0982</v>
      </c>
      <c r="J631" s="87" t="str">
        <f t="shared" si="25"/>
        <v>gtcCACGCTATTGGAtgGTGYCAGCMGCCGCGGTA</v>
      </c>
      <c r="K631" s="54" t="s">
        <v>356</v>
      </c>
      <c r="L631" s="60" t="s">
        <v>364</v>
      </c>
      <c r="M631" s="54" t="s">
        <v>345</v>
      </c>
      <c r="N631" s="85">
        <v>5</v>
      </c>
      <c r="O631" s="54" t="s">
        <v>564</v>
      </c>
      <c r="P631" s="54">
        <v>35</v>
      </c>
    </row>
    <row r="632" spans="2:16">
      <c r="B632" s="54" t="s">
        <v>49</v>
      </c>
      <c r="C632" s="54" t="s">
        <v>1401</v>
      </c>
      <c r="D632" s="54" t="s">
        <v>258</v>
      </c>
      <c r="E632" s="60" t="s">
        <v>259</v>
      </c>
      <c r="F632" s="85" t="s">
        <v>342</v>
      </c>
      <c r="G632" s="85" t="s">
        <v>343</v>
      </c>
      <c r="H632" s="86" t="s">
        <v>344</v>
      </c>
      <c r="I632" s="87" t="str">
        <f t="shared" si="24"/>
        <v>Golay0475_S0990</v>
      </c>
      <c r="J632" s="87" t="str">
        <f t="shared" si="25"/>
        <v>gtcAACTTCACTTCCtgGTGYCAGCMGCCGCGGTA</v>
      </c>
      <c r="K632" s="54" t="s">
        <v>356</v>
      </c>
      <c r="L632" s="60" t="s">
        <v>364</v>
      </c>
      <c r="M632" s="54" t="s">
        <v>345</v>
      </c>
      <c r="N632" s="85">
        <v>5</v>
      </c>
      <c r="O632" s="54" t="s">
        <v>564</v>
      </c>
      <c r="P632" s="54">
        <v>35</v>
      </c>
    </row>
    <row r="633" spans="2:16">
      <c r="B633" s="54" t="s">
        <v>48</v>
      </c>
      <c r="C633" s="54" t="s">
        <v>1402</v>
      </c>
      <c r="D633" s="54" t="s">
        <v>260</v>
      </c>
      <c r="E633" s="60" t="s">
        <v>261</v>
      </c>
      <c r="F633" s="85" t="s">
        <v>342</v>
      </c>
      <c r="G633" s="85" t="s">
        <v>343</v>
      </c>
      <c r="H633" s="86" t="s">
        <v>344</v>
      </c>
      <c r="I633" s="87" t="str">
        <f t="shared" si="24"/>
        <v>Golay0476_S0520</v>
      </c>
      <c r="J633" s="87" t="str">
        <f t="shared" si="25"/>
        <v>gtcCCAGTGGATATAtgGTGYCAGCMGCCGCGGTA</v>
      </c>
      <c r="K633" s="54" t="s">
        <v>356</v>
      </c>
      <c r="L633" s="60" t="s">
        <v>364</v>
      </c>
      <c r="M633" s="54" t="s">
        <v>345</v>
      </c>
      <c r="N633" s="85">
        <v>5</v>
      </c>
      <c r="O633" s="54" t="s">
        <v>564</v>
      </c>
      <c r="P633" s="54">
        <v>35</v>
      </c>
    </row>
    <row r="634" spans="2:16">
      <c r="B634" s="54" t="s">
        <v>47</v>
      </c>
      <c r="C634" s="54" t="s">
        <v>1403</v>
      </c>
      <c r="D634" s="54" t="s">
        <v>262</v>
      </c>
      <c r="E634" s="60" t="s">
        <v>263</v>
      </c>
      <c r="F634" s="85" t="s">
        <v>342</v>
      </c>
      <c r="G634" s="85" t="s">
        <v>343</v>
      </c>
      <c r="H634" s="86" t="s">
        <v>344</v>
      </c>
      <c r="I634" s="87" t="str">
        <f t="shared" si="24"/>
        <v>Golay0477_S0514</v>
      </c>
      <c r="J634" s="87" t="str">
        <f t="shared" si="25"/>
        <v>gtcTGTGTGTAACGCtgGTGYCAGCMGCCGCGGTA</v>
      </c>
      <c r="K634" s="54" t="s">
        <v>356</v>
      </c>
      <c r="L634" s="60" t="s">
        <v>364</v>
      </c>
      <c r="M634" s="54" t="s">
        <v>345</v>
      </c>
      <c r="N634" s="85">
        <v>5</v>
      </c>
      <c r="O634" s="54" t="s">
        <v>564</v>
      </c>
      <c r="P634" s="54">
        <v>35</v>
      </c>
    </row>
    <row r="635" spans="2:16">
      <c r="B635" s="54" t="s">
        <v>46</v>
      </c>
      <c r="C635" s="54" t="s">
        <v>1404</v>
      </c>
      <c r="D635" s="54" t="s">
        <v>264</v>
      </c>
      <c r="E635" s="60" t="s">
        <v>265</v>
      </c>
      <c r="F635" s="85" t="s">
        <v>342</v>
      </c>
      <c r="G635" s="85" t="s">
        <v>343</v>
      </c>
      <c r="H635" s="86" t="s">
        <v>344</v>
      </c>
      <c r="I635" s="87" t="str">
        <f t="shared" si="24"/>
        <v>Golay0478_S0368</v>
      </c>
      <c r="J635" s="87" t="str">
        <f t="shared" si="25"/>
        <v>gtcCCAATCGTGCAAtgGTGYCAGCMGCCGCGGTA</v>
      </c>
      <c r="K635" s="54" t="s">
        <v>356</v>
      </c>
      <c r="L635" s="60" t="s">
        <v>364</v>
      </c>
      <c r="M635" s="54" t="s">
        <v>345</v>
      </c>
      <c r="N635" s="85">
        <v>5</v>
      </c>
      <c r="O635" s="54" t="s">
        <v>564</v>
      </c>
      <c r="P635" s="54">
        <v>35</v>
      </c>
    </row>
    <row r="636" spans="2:16">
      <c r="B636" s="54" t="s">
        <v>45</v>
      </c>
      <c r="C636" s="54" t="s">
        <v>1405</v>
      </c>
      <c r="D636" s="54" t="s">
        <v>266</v>
      </c>
      <c r="E636" s="60" t="s">
        <v>267</v>
      </c>
      <c r="F636" s="85" t="s">
        <v>342</v>
      </c>
      <c r="G636" s="85" t="s">
        <v>343</v>
      </c>
      <c r="H636" s="86" t="s">
        <v>344</v>
      </c>
      <c r="I636" s="87" t="str">
        <f t="shared" si="24"/>
        <v>Golay0479_S1010</v>
      </c>
      <c r="J636" s="87" t="str">
        <f t="shared" si="25"/>
        <v>gtcAGGCTAGCAGAGtgGTGYCAGCMGCCGCGGTA</v>
      </c>
      <c r="K636" s="54" t="s">
        <v>356</v>
      </c>
      <c r="L636" s="60" t="s">
        <v>364</v>
      </c>
      <c r="M636" s="54" t="s">
        <v>345</v>
      </c>
      <c r="N636" s="85">
        <v>5</v>
      </c>
      <c r="O636" s="54" t="s">
        <v>564</v>
      </c>
      <c r="P636" s="54">
        <v>35</v>
      </c>
    </row>
    <row r="637" spans="2:16">
      <c r="B637" s="54" t="s">
        <v>44</v>
      </c>
      <c r="C637" s="54" t="s">
        <v>1406</v>
      </c>
      <c r="D637" s="54" t="s">
        <v>268</v>
      </c>
      <c r="E637" s="60" t="s">
        <v>269</v>
      </c>
      <c r="F637" s="85" t="s">
        <v>342</v>
      </c>
      <c r="G637" s="85" t="s">
        <v>343</v>
      </c>
      <c r="H637" s="86" t="s">
        <v>344</v>
      </c>
      <c r="I637" s="87" t="str">
        <f t="shared" si="24"/>
        <v>Golay0480_S0726</v>
      </c>
      <c r="J637" s="87" t="str">
        <f t="shared" si="25"/>
        <v>gtcGTCACTCCGAACtgGTGYCAGCMGCCGCGGTA</v>
      </c>
      <c r="K637" s="54" t="s">
        <v>356</v>
      </c>
      <c r="L637" s="60" t="s">
        <v>364</v>
      </c>
      <c r="M637" s="54" t="s">
        <v>345</v>
      </c>
      <c r="N637" s="85">
        <v>5</v>
      </c>
      <c r="O637" s="54" t="s">
        <v>564</v>
      </c>
      <c r="P637" s="54">
        <v>35</v>
      </c>
    </row>
    <row r="638" spans="2:16">
      <c r="B638" s="54" t="s">
        <v>43</v>
      </c>
      <c r="C638" s="54" t="s">
        <v>1407</v>
      </c>
      <c r="D638" s="54" t="s">
        <v>270</v>
      </c>
      <c r="E638" s="60" t="s">
        <v>271</v>
      </c>
      <c r="F638" s="85" t="s">
        <v>342</v>
      </c>
      <c r="G638" s="85" t="s">
        <v>343</v>
      </c>
      <c r="H638" s="86" t="s">
        <v>344</v>
      </c>
      <c r="I638" s="87" t="str">
        <f t="shared" si="24"/>
        <v>Golay0481_S0949</v>
      </c>
      <c r="J638" s="87" t="str">
        <f t="shared" si="25"/>
        <v>gtcCACCGAAATCTGtgGTGYCAGCMGCCGCGGTA</v>
      </c>
      <c r="K638" s="54" t="s">
        <v>356</v>
      </c>
      <c r="L638" s="60" t="s">
        <v>364</v>
      </c>
      <c r="M638" s="54" t="s">
        <v>345</v>
      </c>
      <c r="N638" s="85">
        <v>5</v>
      </c>
      <c r="O638" s="54" t="s">
        <v>564</v>
      </c>
      <c r="P638" s="54">
        <v>35</v>
      </c>
    </row>
    <row r="639" spans="2:16">
      <c r="B639" s="54" t="s">
        <v>42</v>
      </c>
      <c r="C639" s="54" t="s">
        <v>1408</v>
      </c>
      <c r="D639" s="54" t="s">
        <v>272</v>
      </c>
      <c r="E639" s="60" t="s">
        <v>273</v>
      </c>
      <c r="F639" s="85" t="s">
        <v>342</v>
      </c>
      <c r="G639" s="85" t="s">
        <v>343</v>
      </c>
      <c r="H639" s="86" t="s">
        <v>344</v>
      </c>
      <c r="I639" s="87" t="str">
        <f t="shared" si="24"/>
        <v>Golay0482_S1080</v>
      </c>
      <c r="J639" s="87" t="str">
        <f t="shared" si="25"/>
        <v>gtcTGACGTAGAACTtgGTGYCAGCMGCCGCGGTA</v>
      </c>
      <c r="K639" s="54" t="s">
        <v>356</v>
      </c>
      <c r="L639" s="60" t="s">
        <v>364</v>
      </c>
      <c r="M639" s="54" t="s">
        <v>345</v>
      </c>
      <c r="N639" s="85">
        <v>5</v>
      </c>
      <c r="O639" s="54" t="s">
        <v>564</v>
      </c>
      <c r="P639" s="54">
        <v>35</v>
      </c>
    </row>
    <row r="640" spans="2:16">
      <c r="B640" s="54" t="s">
        <v>41</v>
      </c>
      <c r="C640" s="54" t="s">
        <v>1409</v>
      </c>
      <c r="D640" s="54" t="s">
        <v>274</v>
      </c>
      <c r="E640" s="60" t="s">
        <v>275</v>
      </c>
      <c r="F640" s="85" t="s">
        <v>342</v>
      </c>
      <c r="G640" s="85" t="s">
        <v>343</v>
      </c>
      <c r="H640" s="86" t="s">
        <v>344</v>
      </c>
      <c r="I640" s="87" t="str">
        <f t="shared" si="24"/>
        <v>Golay0483_S0831</v>
      </c>
      <c r="J640" s="87" t="str">
        <f t="shared" si="25"/>
        <v>gtcCTATGCCGGCTAtgGTGYCAGCMGCCGCGGTA</v>
      </c>
      <c r="K640" s="54" t="s">
        <v>356</v>
      </c>
      <c r="L640" s="60" t="s">
        <v>364</v>
      </c>
      <c r="M640" s="54" t="s">
        <v>345</v>
      </c>
      <c r="N640" s="85">
        <v>5</v>
      </c>
      <c r="O640" s="54" t="s">
        <v>564</v>
      </c>
      <c r="P640" s="54">
        <v>35</v>
      </c>
    </row>
    <row r="641" spans="2:16">
      <c r="B641" s="54" t="s">
        <v>40</v>
      </c>
      <c r="C641" s="54" t="s">
        <v>1410</v>
      </c>
      <c r="D641" s="54" t="s">
        <v>276</v>
      </c>
      <c r="E641" s="60" t="s">
        <v>277</v>
      </c>
      <c r="F641" s="85" t="s">
        <v>342</v>
      </c>
      <c r="G641" s="85" t="s">
        <v>343</v>
      </c>
      <c r="H641" s="86" t="s">
        <v>344</v>
      </c>
      <c r="I641" s="87" t="str">
        <f t="shared" si="24"/>
        <v>Golay0484_S0745</v>
      </c>
      <c r="J641" s="87" t="str">
        <f t="shared" si="25"/>
        <v>gtcGTGGTATGGGAGtgGTGYCAGCMGCCGCGGTA</v>
      </c>
      <c r="K641" s="54" t="s">
        <v>356</v>
      </c>
      <c r="L641" s="60" t="s">
        <v>364</v>
      </c>
      <c r="M641" s="54" t="s">
        <v>345</v>
      </c>
      <c r="N641" s="85">
        <v>5</v>
      </c>
      <c r="O641" s="54" t="s">
        <v>564</v>
      </c>
      <c r="P641" s="54">
        <v>35</v>
      </c>
    </row>
    <row r="642" spans="2:16">
      <c r="B642" s="54" t="s">
        <v>39</v>
      </c>
      <c r="C642" s="54" t="s">
        <v>1411</v>
      </c>
      <c r="D642" s="54" t="s">
        <v>278</v>
      </c>
      <c r="E642" s="60" t="s">
        <v>279</v>
      </c>
      <c r="F642" s="85" t="s">
        <v>342</v>
      </c>
      <c r="G642" s="85" t="s">
        <v>343</v>
      </c>
      <c r="H642" s="86" t="s">
        <v>344</v>
      </c>
      <c r="I642" s="87" t="str">
        <f t="shared" si="24"/>
        <v>Golay0485_S0937</v>
      </c>
      <c r="J642" s="87" t="str">
        <f t="shared" si="25"/>
        <v>gtcTGTACCAACCGAtgGTGYCAGCMGCCGCGGTA</v>
      </c>
      <c r="K642" s="54" t="s">
        <v>356</v>
      </c>
      <c r="L642" s="60" t="s">
        <v>364</v>
      </c>
      <c r="M642" s="54" t="s">
        <v>345</v>
      </c>
      <c r="N642" s="85">
        <v>5</v>
      </c>
      <c r="O642" s="54" t="s">
        <v>564</v>
      </c>
      <c r="P642" s="54">
        <v>35</v>
      </c>
    </row>
    <row r="643" spans="2:16">
      <c r="B643" s="54" t="s">
        <v>38</v>
      </c>
      <c r="C643" s="54" t="s">
        <v>1412</v>
      </c>
      <c r="D643" s="54" t="s">
        <v>280</v>
      </c>
      <c r="E643" s="60" t="s">
        <v>281</v>
      </c>
      <c r="F643" s="85" t="s">
        <v>342</v>
      </c>
      <c r="G643" s="85" t="s">
        <v>343</v>
      </c>
      <c r="H643" s="86" t="s">
        <v>344</v>
      </c>
      <c r="I643" s="87" t="str">
        <f t="shared" ref="I643:I673" si="26">(D643&amp;"_"&amp;C643)</f>
        <v>Golay0486_S0864</v>
      </c>
      <c r="J643" s="87" t="str">
        <f t="shared" ref="J643:J673" si="27">CONCATENATE(F643,E643,G643,H643)</f>
        <v>gtcAGGGTACAGGGTtgGTGYCAGCMGCCGCGGTA</v>
      </c>
      <c r="K643" s="54" t="s">
        <v>356</v>
      </c>
      <c r="L643" s="60" t="s">
        <v>364</v>
      </c>
      <c r="M643" s="54" t="s">
        <v>345</v>
      </c>
      <c r="N643" s="85">
        <v>5</v>
      </c>
      <c r="O643" s="54" t="s">
        <v>564</v>
      </c>
      <c r="P643" s="54">
        <v>35</v>
      </c>
    </row>
    <row r="644" spans="2:16">
      <c r="B644" s="54" t="s">
        <v>37</v>
      </c>
      <c r="C644" s="54" t="s">
        <v>1413</v>
      </c>
      <c r="D644" s="54" t="s">
        <v>282</v>
      </c>
      <c r="E644" s="60" t="s">
        <v>283</v>
      </c>
      <c r="F644" s="85" t="s">
        <v>342</v>
      </c>
      <c r="G644" s="85" t="s">
        <v>343</v>
      </c>
      <c r="H644" s="86" t="s">
        <v>344</v>
      </c>
      <c r="I644" s="87" t="str">
        <f t="shared" si="26"/>
        <v>Golay0487_S0996</v>
      </c>
      <c r="J644" s="87" t="str">
        <f t="shared" si="27"/>
        <v>gtcAGAGTGCTAATCtgGTGYCAGCMGCCGCGGTA</v>
      </c>
      <c r="K644" s="54" t="s">
        <v>356</v>
      </c>
      <c r="L644" s="60" t="s">
        <v>364</v>
      </c>
      <c r="M644" s="54" t="s">
        <v>345</v>
      </c>
      <c r="N644" s="85">
        <v>5</v>
      </c>
      <c r="O644" s="54" t="s">
        <v>564</v>
      </c>
      <c r="P644" s="54">
        <v>35</v>
      </c>
    </row>
    <row r="645" spans="2:16">
      <c r="B645" s="54" t="s">
        <v>36</v>
      </c>
      <c r="C645" s="54" t="s">
        <v>1414</v>
      </c>
      <c r="D645" s="54" t="s">
        <v>284</v>
      </c>
      <c r="E645" s="60" t="s">
        <v>285</v>
      </c>
      <c r="F645" s="85" t="s">
        <v>342</v>
      </c>
      <c r="G645" s="85" t="s">
        <v>343</v>
      </c>
      <c r="H645" s="86" t="s">
        <v>344</v>
      </c>
      <c r="I645" s="87" t="str">
        <f t="shared" si="26"/>
        <v>Golay0488_S0426</v>
      </c>
      <c r="J645" s="87" t="str">
        <f t="shared" si="27"/>
        <v>gtcTTGGCGGGTTATtgGTGYCAGCMGCCGCGGTA</v>
      </c>
      <c r="K645" s="54" t="s">
        <v>356</v>
      </c>
      <c r="L645" s="60" t="s">
        <v>364</v>
      </c>
      <c r="M645" s="54" t="s">
        <v>345</v>
      </c>
      <c r="N645" s="85">
        <v>5</v>
      </c>
      <c r="O645" s="54" t="s">
        <v>564</v>
      </c>
      <c r="P645" s="54">
        <v>35</v>
      </c>
    </row>
    <row r="646" spans="2:16">
      <c r="B646" s="54" t="s">
        <v>35</v>
      </c>
      <c r="C646" s="54" t="s">
        <v>1415</v>
      </c>
      <c r="D646" s="54" t="s">
        <v>286</v>
      </c>
      <c r="E646" s="60" t="s">
        <v>287</v>
      </c>
      <c r="F646" s="85" t="s">
        <v>342</v>
      </c>
      <c r="G646" s="85" t="s">
        <v>343</v>
      </c>
      <c r="H646" s="86" t="s">
        <v>344</v>
      </c>
      <c r="I646" s="87" t="str">
        <f t="shared" si="26"/>
        <v>Golay0489_S0674</v>
      </c>
      <c r="J646" s="87" t="str">
        <f t="shared" si="27"/>
        <v>gtcCACGATGGTCATtgGTGYCAGCMGCCGCGGTA</v>
      </c>
      <c r="K646" s="54" t="s">
        <v>356</v>
      </c>
      <c r="L646" s="60" t="s">
        <v>364</v>
      </c>
      <c r="M646" s="54" t="s">
        <v>345</v>
      </c>
      <c r="N646" s="85">
        <v>5</v>
      </c>
      <c r="O646" s="54" t="s">
        <v>564</v>
      </c>
      <c r="P646" s="54">
        <v>35</v>
      </c>
    </row>
    <row r="647" spans="2:16">
      <c r="B647" s="54" t="s">
        <v>34</v>
      </c>
      <c r="C647" s="54" t="s">
        <v>1416</v>
      </c>
      <c r="D647" s="54" t="s">
        <v>288</v>
      </c>
      <c r="E647" s="60" t="s">
        <v>289</v>
      </c>
      <c r="F647" s="85" t="s">
        <v>342</v>
      </c>
      <c r="G647" s="85" t="s">
        <v>343</v>
      </c>
      <c r="H647" s="86" t="s">
        <v>344</v>
      </c>
      <c r="I647" s="87" t="str">
        <f t="shared" si="26"/>
        <v>Golay0490_S0750</v>
      </c>
      <c r="J647" s="87" t="str">
        <f t="shared" si="27"/>
        <v>gtcGTCACCAATCCGtgGTGYCAGCMGCCGCGGTA</v>
      </c>
      <c r="K647" s="54" t="s">
        <v>356</v>
      </c>
      <c r="L647" s="60" t="s">
        <v>364</v>
      </c>
      <c r="M647" s="54" t="s">
        <v>345</v>
      </c>
      <c r="N647" s="85">
        <v>5</v>
      </c>
      <c r="O647" s="54" t="s">
        <v>564</v>
      </c>
      <c r="P647" s="54">
        <v>35</v>
      </c>
    </row>
    <row r="648" spans="2:16">
      <c r="B648" s="54" t="s">
        <v>33</v>
      </c>
      <c r="C648" s="54" t="s">
        <v>1417</v>
      </c>
      <c r="D648" s="54" t="s">
        <v>290</v>
      </c>
      <c r="E648" s="60" t="s">
        <v>291</v>
      </c>
      <c r="F648" s="85" t="s">
        <v>342</v>
      </c>
      <c r="G648" s="85" t="s">
        <v>343</v>
      </c>
      <c r="H648" s="86" t="s">
        <v>344</v>
      </c>
      <c r="I648" s="87" t="str">
        <f t="shared" si="26"/>
        <v>Golay0491_S0627</v>
      </c>
      <c r="J648" s="87" t="str">
        <f t="shared" si="27"/>
        <v>gtcCACTAACAAACGtgGTGYCAGCMGCCGCGGTA</v>
      </c>
      <c r="K648" s="54" t="s">
        <v>356</v>
      </c>
      <c r="L648" s="60" t="s">
        <v>364</v>
      </c>
      <c r="M648" s="54" t="s">
        <v>345</v>
      </c>
      <c r="N648" s="85">
        <v>5</v>
      </c>
      <c r="O648" s="54" t="s">
        <v>564</v>
      </c>
      <c r="P648" s="54">
        <v>35</v>
      </c>
    </row>
    <row r="649" spans="2:16">
      <c r="B649" s="54" t="s">
        <v>32</v>
      </c>
      <c r="C649" s="54" t="s">
        <v>1418</v>
      </c>
      <c r="D649" s="54" t="s">
        <v>292</v>
      </c>
      <c r="E649" s="60" t="s">
        <v>293</v>
      </c>
      <c r="F649" s="85" t="s">
        <v>342</v>
      </c>
      <c r="G649" s="85" t="s">
        <v>343</v>
      </c>
      <c r="H649" s="86" t="s">
        <v>344</v>
      </c>
      <c r="I649" s="87" t="str">
        <f t="shared" si="26"/>
        <v>Golay0492_S0748</v>
      </c>
      <c r="J649" s="87" t="str">
        <f t="shared" si="27"/>
        <v>gtcTTCCAGGCAGATtgGTGYCAGCMGCCGCGGTA</v>
      </c>
      <c r="K649" s="54" t="s">
        <v>356</v>
      </c>
      <c r="L649" s="60" t="s">
        <v>364</v>
      </c>
      <c r="M649" s="54" t="s">
        <v>345</v>
      </c>
      <c r="N649" s="85">
        <v>5</v>
      </c>
      <c r="O649" s="54" t="s">
        <v>564</v>
      </c>
      <c r="P649" s="54">
        <v>35</v>
      </c>
    </row>
    <row r="650" spans="2:16">
      <c r="B650" s="54" t="s">
        <v>31</v>
      </c>
      <c r="C650" s="54" t="s">
        <v>1419</v>
      </c>
      <c r="D650" s="54" t="s">
        <v>294</v>
      </c>
      <c r="E650" s="60" t="s">
        <v>295</v>
      </c>
      <c r="F650" s="85" t="s">
        <v>342</v>
      </c>
      <c r="G650" s="85" t="s">
        <v>343</v>
      </c>
      <c r="H650" s="86" t="s">
        <v>344</v>
      </c>
      <c r="I650" s="87" t="str">
        <f t="shared" si="26"/>
        <v>Golay0493_S0532</v>
      </c>
      <c r="J650" s="87" t="str">
        <f t="shared" si="27"/>
        <v>gtcTATGGTACCCAGtgGTGYCAGCMGCCGCGGTA</v>
      </c>
      <c r="K650" s="54" t="s">
        <v>356</v>
      </c>
      <c r="L650" s="60" t="s">
        <v>364</v>
      </c>
      <c r="M650" s="54" t="s">
        <v>345</v>
      </c>
      <c r="N650" s="85">
        <v>5</v>
      </c>
      <c r="O650" s="54" t="s">
        <v>564</v>
      </c>
      <c r="P650" s="54">
        <v>35</v>
      </c>
    </row>
    <row r="651" spans="2:16">
      <c r="B651" s="54" t="s">
        <v>30</v>
      </c>
      <c r="C651" s="54" t="s">
        <v>1420</v>
      </c>
      <c r="D651" s="54" t="s">
        <v>296</v>
      </c>
      <c r="E651" s="60" t="s">
        <v>297</v>
      </c>
      <c r="F651" s="85" t="s">
        <v>342</v>
      </c>
      <c r="G651" s="85" t="s">
        <v>343</v>
      </c>
      <c r="H651" s="86" t="s">
        <v>344</v>
      </c>
      <c r="I651" s="87" t="str">
        <f t="shared" si="26"/>
        <v>Golay0494_S0802</v>
      </c>
      <c r="J651" s="87" t="str">
        <f t="shared" si="27"/>
        <v>gtcCACGACTTGACAtgGTGYCAGCMGCCGCGGTA</v>
      </c>
      <c r="K651" s="54" t="s">
        <v>356</v>
      </c>
      <c r="L651" s="60" t="s">
        <v>364</v>
      </c>
      <c r="M651" s="54" t="s">
        <v>345</v>
      </c>
      <c r="N651" s="85">
        <v>5</v>
      </c>
      <c r="O651" s="54" t="s">
        <v>564</v>
      </c>
      <c r="P651" s="54">
        <v>35</v>
      </c>
    </row>
    <row r="652" spans="2:16">
      <c r="B652" s="54" t="s">
        <v>29</v>
      </c>
      <c r="C652" s="54" t="s">
        <v>1421</v>
      </c>
      <c r="D652" s="54" t="s">
        <v>298</v>
      </c>
      <c r="E652" s="60" t="s">
        <v>299</v>
      </c>
      <c r="F652" s="85" t="s">
        <v>342</v>
      </c>
      <c r="G652" s="85" t="s">
        <v>343</v>
      </c>
      <c r="H652" s="86" t="s">
        <v>344</v>
      </c>
      <c r="I652" s="87" t="str">
        <f t="shared" si="26"/>
        <v>Golay0495_S1074</v>
      </c>
      <c r="J652" s="87" t="str">
        <f t="shared" si="27"/>
        <v>gtcCTTGGAGGCTTAtgGTGYCAGCMGCCGCGGTA</v>
      </c>
      <c r="K652" s="54" t="s">
        <v>356</v>
      </c>
      <c r="L652" s="60" t="s">
        <v>364</v>
      </c>
      <c r="M652" s="54" t="s">
        <v>345</v>
      </c>
      <c r="N652" s="85">
        <v>5</v>
      </c>
      <c r="O652" s="54" t="s">
        <v>564</v>
      </c>
      <c r="P652" s="54">
        <v>35</v>
      </c>
    </row>
    <row r="653" spans="2:16">
      <c r="B653" s="54" t="s">
        <v>28</v>
      </c>
      <c r="C653" s="54" t="s">
        <v>1422</v>
      </c>
      <c r="D653" s="54" t="s">
        <v>300</v>
      </c>
      <c r="E653" s="60" t="s">
        <v>301</v>
      </c>
      <c r="F653" s="85" t="s">
        <v>342</v>
      </c>
      <c r="G653" s="85" t="s">
        <v>343</v>
      </c>
      <c r="H653" s="86" t="s">
        <v>344</v>
      </c>
      <c r="I653" s="87" t="str">
        <f t="shared" si="26"/>
        <v>Golay0496_S1079</v>
      </c>
      <c r="J653" s="87" t="str">
        <f t="shared" si="27"/>
        <v>gtcACGTGGTTCCACtgGTGYCAGCMGCCGCGGTA</v>
      </c>
      <c r="K653" s="54" t="s">
        <v>356</v>
      </c>
      <c r="L653" s="60" t="s">
        <v>364</v>
      </c>
      <c r="M653" s="54" t="s">
        <v>345</v>
      </c>
      <c r="N653" s="85">
        <v>5</v>
      </c>
      <c r="O653" s="54" t="s">
        <v>564</v>
      </c>
      <c r="P653" s="54">
        <v>35</v>
      </c>
    </row>
    <row r="654" spans="2:16">
      <c r="B654" s="54" t="s">
        <v>27</v>
      </c>
      <c r="C654" s="54" t="s">
        <v>1423</v>
      </c>
      <c r="D654" s="54" t="s">
        <v>302</v>
      </c>
      <c r="E654" s="60" t="s">
        <v>303</v>
      </c>
      <c r="F654" s="85" t="s">
        <v>342</v>
      </c>
      <c r="G654" s="85" t="s">
        <v>343</v>
      </c>
      <c r="H654" s="86" t="s">
        <v>344</v>
      </c>
      <c r="I654" s="87" t="str">
        <f t="shared" si="26"/>
        <v>Golay0497_S0421</v>
      </c>
      <c r="J654" s="87" t="str">
        <f t="shared" si="27"/>
        <v>gtcGACGCTTTGCTGtgGTGYCAGCMGCCGCGGTA</v>
      </c>
      <c r="K654" s="54" t="s">
        <v>356</v>
      </c>
      <c r="L654" s="60" t="s">
        <v>364</v>
      </c>
      <c r="M654" s="54" t="s">
        <v>345</v>
      </c>
      <c r="N654" s="85">
        <v>5</v>
      </c>
      <c r="O654" s="54" t="s">
        <v>564</v>
      </c>
      <c r="P654" s="54">
        <v>35</v>
      </c>
    </row>
    <row r="655" spans="2:16">
      <c r="B655" s="54" t="s">
        <v>26</v>
      </c>
      <c r="C655" s="54" t="s">
        <v>1424</v>
      </c>
      <c r="D655" s="54" t="s">
        <v>304</v>
      </c>
      <c r="E655" s="60" t="s">
        <v>305</v>
      </c>
      <c r="F655" s="85" t="s">
        <v>342</v>
      </c>
      <c r="G655" s="85" t="s">
        <v>343</v>
      </c>
      <c r="H655" s="86" t="s">
        <v>344</v>
      </c>
      <c r="I655" s="87" t="str">
        <f t="shared" si="26"/>
        <v>Golay0498_S0629</v>
      </c>
      <c r="J655" s="87" t="str">
        <f t="shared" si="27"/>
        <v>gtcACAGGGTTTGTAtgGTGYCAGCMGCCGCGGTA</v>
      </c>
      <c r="K655" s="54" t="s">
        <v>356</v>
      </c>
      <c r="L655" s="60" t="s">
        <v>364</v>
      </c>
      <c r="M655" s="54" t="s">
        <v>345</v>
      </c>
      <c r="N655" s="85">
        <v>5</v>
      </c>
      <c r="O655" s="54" t="s">
        <v>564</v>
      </c>
      <c r="P655" s="54">
        <v>35</v>
      </c>
    </row>
    <row r="656" spans="2:16">
      <c r="B656" s="54" t="s">
        <v>24</v>
      </c>
      <c r="C656" s="54" t="s">
        <v>1425</v>
      </c>
      <c r="D656" s="54" t="s">
        <v>306</v>
      </c>
      <c r="E656" s="60" t="s">
        <v>307</v>
      </c>
      <c r="F656" s="85" t="s">
        <v>342</v>
      </c>
      <c r="G656" s="85" t="s">
        <v>343</v>
      </c>
      <c r="H656" s="86" t="s">
        <v>344</v>
      </c>
      <c r="I656" s="87" t="str">
        <f t="shared" si="26"/>
        <v>Golay0499_S0661</v>
      </c>
      <c r="J656" s="87" t="str">
        <f t="shared" si="27"/>
        <v>gtcGCCTATGAGATCtgGTGYCAGCMGCCGCGGTA</v>
      </c>
      <c r="K656" s="54" t="s">
        <v>356</v>
      </c>
      <c r="L656" s="60" t="s">
        <v>364</v>
      </c>
      <c r="M656" s="54" t="s">
        <v>345</v>
      </c>
      <c r="N656" s="85">
        <v>5</v>
      </c>
      <c r="O656" s="54" t="s">
        <v>564</v>
      </c>
      <c r="P656" s="54">
        <v>35</v>
      </c>
    </row>
    <row r="657" spans="2:16">
      <c r="B657" s="54" t="s">
        <v>23</v>
      </c>
      <c r="C657" s="54" t="s">
        <v>1426</v>
      </c>
      <c r="D657" s="54" t="s">
        <v>308</v>
      </c>
      <c r="E657" s="60" t="s">
        <v>309</v>
      </c>
      <c r="F657" s="85" t="s">
        <v>342</v>
      </c>
      <c r="G657" s="85" t="s">
        <v>343</v>
      </c>
      <c r="H657" s="86" t="s">
        <v>344</v>
      </c>
      <c r="I657" s="87" t="str">
        <f t="shared" si="26"/>
        <v>Golay0500_S0470</v>
      </c>
      <c r="J657" s="87" t="str">
        <f t="shared" si="27"/>
        <v>gtcCAAACCTATGGCtgGTGYCAGCMGCCGCGGTA</v>
      </c>
      <c r="K657" s="54" t="s">
        <v>356</v>
      </c>
      <c r="L657" s="60" t="s">
        <v>364</v>
      </c>
      <c r="M657" s="54" t="s">
        <v>345</v>
      </c>
      <c r="N657" s="85">
        <v>5</v>
      </c>
      <c r="O657" s="54" t="s">
        <v>564</v>
      </c>
      <c r="P657" s="54">
        <v>35</v>
      </c>
    </row>
    <row r="658" spans="2:16">
      <c r="B658" s="54" t="s">
        <v>22</v>
      </c>
      <c r="C658" s="54" t="s">
        <v>1427</v>
      </c>
      <c r="D658" s="54" t="s">
        <v>310</v>
      </c>
      <c r="E658" s="60" t="s">
        <v>311</v>
      </c>
      <c r="F658" s="85" t="s">
        <v>342</v>
      </c>
      <c r="G658" s="85" t="s">
        <v>343</v>
      </c>
      <c r="H658" s="86" t="s">
        <v>344</v>
      </c>
      <c r="I658" s="87" t="str">
        <f t="shared" si="26"/>
        <v>Golay0501_S0799</v>
      </c>
      <c r="J658" s="87" t="str">
        <f t="shared" si="27"/>
        <v>gtcATCGCTTAAGGCtgGTGYCAGCMGCCGCGGTA</v>
      </c>
      <c r="K658" s="54" t="s">
        <v>356</v>
      </c>
      <c r="L658" s="60" t="s">
        <v>364</v>
      </c>
      <c r="M658" s="54" t="s">
        <v>345</v>
      </c>
      <c r="N658" s="85">
        <v>5</v>
      </c>
      <c r="O658" s="54" t="s">
        <v>564</v>
      </c>
      <c r="P658" s="54">
        <v>35</v>
      </c>
    </row>
    <row r="659" spans="2:16">
      <c r="B659" s="54" t="s">
        <v>21</v>
      </c>
      <c r="C659" s="54" t="s">
        <v>1428</v>
      </c>
      <c r="D659" s="54" t="s">
        <v>312</v>
      </c>
      <c r="E659" s="60" t="s">
        <v>313</v>
      </c>
      <c r="F659" s="85" t="s">
        <v>342</v>
      </c>
      <c r="G659" s="85" t="s">
        <v>343</v>
      </c>
      <c r="H659" s="86" t="s">
        <v>344</v>
      </c>
      <c r="I659" s="87" t="str">
        <f t="shared" si="26"/>
        <v>Golay0502_S0742</v>
      </c>
      <c r="J659" s="87" t="str">
        <f t="shared" si="27"/>
        <v>gtcACCATCCAACGAtgGTGYCAGCMGCCGCGGTA</v>
      </c>
      <c r="K659" s="54" t="s">
        <v>356</v>
      </c>
      <c r="L659" s="60" t="s">
        <v>364</v>
      </c>
      <c r="M659" s="54" t="s">
        <v>345</v>
      </c>
      <c r="N659" s="85">
        <v>5</v>
      </c>
      <c r="O659" s="54" t="s">
        <v>564</v>
      </c>
      <c r="P659" s="54">
        <v>35</v>
      </c>
    </row>
    <row r="660" spans="2:16">
      <c r="B660" s="54" t="s">
        <v>20</v>
      </c>
      <c r="C660" s="54" t="s">
        <v>1429</v>
      </c>
      <c r="D660" s="54" t="s">
        <v>314</v>
      </c>
      <c r="E660" s="60" t="s">
        <v>315</v>
      </c>
      <c r="F660" s="85" t="s">
        <v>342</v>
      </c>
      <c r="G660" s="85" t="s">
        <v>343</v>
      </c>
      <c r="H660" s="86" t="s">
        <v>344</v>
      </c>
      <c r="I660" s="87" t="str">
        <f t="shared" si="26"/>
        <v>Golay0503_S0521</v>
      </c>
      <c r="J660" s="87" t="str">
        <f t="shared" si="27"/>
        <v>gtcGCAATAGGAGGAtgGTGYCAGCMGCCGCGGTA</v>
      </c>
      <c r="K660" s="54" t="s">
        <v>356</v>
      </c>
      <c r="L660" s="60" t="s">
        <v>364</v>
      </c>
      <c r="M660" s="54" t="s">
        <v>345</v>
      </c>
      <c r="N660" s="85">
        <v>5</v>
      </c>
      <c r="O660" s="54" t="s">
        <v>564</v>
      </c>
      <c r="P660" s="54">
        <v>35</v>
      </c>
    </row>
    <row r="661" spans="2:16">
      <c r="B661" s="54" t="s">
        <v>19</v>
      </c>
      <c r="C661" s="54" t="s">
        <v>1430</v>
      </c>
      <c r="D661" s="54" t="s">
        <v>316</v>
      </c>
      <c r="E661" s="60" t="s">
        <v>317</v>
      </c>
      <c r="F661" s="85" t="s">
        <v>342</v>
      </c>
      <c r="G661" s="85" t="s">
        <v>343</v>
      </c>
      <c r="H661" s="86" t="s">
        <v>344</v>
      </c>
      <c r="I661" s="87" t="str">
        <f t="shared" si="26"/>
        <v>Golay0504_S0862</v>
      </c>
      <c r="J661" s="87" t="str">
        <f t="shared" si="27"/>
        <v>gtcCCGAACGTCACTtgGTGYCAGCMGCCGCGGTA</v>
      </c>
      <c r="K661" s="54" t="s">
        <v>356</v>
      </c>
      <c r="L661" s="60" t="s">
        <v>364</v>
      </c>
      <c r="M661" s="54" t="s">
        <v>345</v>
      </c>
      <c r="N661" s="85">
        <v>5</v>
      </c>
      <c r="O661" s="54" t="s">
        <v>564</v>
      </c>
      <c r="P661" s="54">
        <v>35</v>
      </c>
    </row>
    <row r="662" spans="2:16">
      <c r="B662" s="54" t="s">
        <v>18</v>
      </c>
      <c r="C662" s="54" t="s">
        <v>1431</v>
      </c>
      <c r="D662" s="54" t="s">
        <v>318</v>
      </c>
      <c r="E662" s="60" t="s">
        <v>319</v>
      </c>
      <c r="F662" s="85" t="s">
        <v>342</v>
      </c>
      <c r="G662" s="85" t="s">
        <v>343</v>
      </c>
      <c r="H662" s="86" t="s">
        <v>344</v>
      </c>
      <c r="I662" s="87" t="str">
        <f t="shared" si="26"/>
        <v>Golay0505_S0559</v>
      </c>
      <c r="J662" s="87" t="str">
        <f t="shared" si="27"/>
        <v>gtcACACCAACACCAtgGTGYCAGCMGCCGCGGTA</v>
      </c>
      <c r="K662" s="54" t="s">
        <v>356</v>
      </c>
      <c r="L662" s="60" t="s">
        <v>364</v>
      </c>
      <c r="M662" s="54" t="s">
        <v>345</v>
      </c>
      <c r="N662" s="85">
        <v>5</v>
      </c>
      <c r="O662" s="54" t="s">
        <v>564</v>
      </c>
      <c r="P662" s="54">
        <v>35</v>
      </c>
    </row>
    <row r="663" spans="2:16">
      <c r="B663" s="54" t="s">
        <v>17</v>
      </c>
      <c r="C663" s="54" t="s">
        <v>1432</v>
      </c>
      <c r="D663" s="54" t="s">
        <v>320</v>
      </c>
      <c r="E663" s="60" t="s">
        <v>321</v>
      </c>
      <c r="F663" s="85" t="s">
        <v>342</v>
      </c>
      <c r="G663" s="85" t="s">
        <v>343</v>
      </c>
      <c r="H663" s="86" t="s">
        <v>344</v>
      </c>
      <c r="I663" s="87" t="str">
        <f t="shared" si="26"/>
        <v>Golay0506_S0449</v>
      </c>
      <c r="J663" s="87" t="str">
        <f t="shared" si="27"/>
        <v>gtcCCATCACATAGGtgGTGYCAGCMGCCGCGGTA</v>
      </c>
      <c r="K663" s="54" t="s">
        <v>356</v>
      </c>
      <c r="L663" s="60" t="s">
        <v>364</v>
      </c>
      <c r="M663" s="54" t="s">
        <v>345</v>
      </c>
      <c r="N663" s="85">
        <v>5</v>
      </c>
      <c r="O663" s="54" t="s">
        <v>564</v>
      </c>
      <c r="P663" s="54">
        <v>35</v>
      </c>
    </row>
    <row r="664" spans="2:16">
      <c r="B664" s="54" t="s">
        <v>16</v>
      </c>
      <c r="C664" s="54" t="s">
        <v>1433</v>
      </c>
      <c r="D664" s="54" t="s">
        <v>322</v>
      </c>
      <c r="E664" s="60" t="s">
        <v>323</v>
      </c>
      <c r="F664" s="85" t="s">
        <v>342</v>
      </c>
      <c r="G664" s="85" t="s">
        <v>343</v>
      </c>
      <c r="H664" s="86" t="s">
        <v>344</v>
      </c>
      <c r="I664" s="87" t="str">
        <f t="shared" si="26"/>
        <v>Golay0507_S0403</v>
      </c>
      <c r="J664" s="87" t="str">
        <f t="shared" si="27"/>
        <v>gtcCGACACGGAGAAtgGTGYCAGCMGCCGCGGTA</v>
      </c>
      <c r="K664" s="54" t="s">
        <v>356</v>
      </c>
      <c r="L664" s="60" t="s">
        <v>364</v>
      </c>
      <c r="M664" s="54" t="s">
        <v>345</v>
      </c>
      <c r="N664" s="85">
        <v>5</v>
      </c>
      <c r="O664" s="54" t="s">
        <v>564</v>
      </c>
      <c r="P664" s="54">
        <v>35</v>
      </c>
    </row>
    <row r="665" spans="2:16">
      <c r="B665" s="54" t="s">
        <v>15</v>
      </c>
      <c r="C665" s="54" t="s">
        <v>1434</v>
      </c>
      <c r="D665" s="54" t="s">
        <v>324</v>
      </c>
      <c r="E665" s="60" t="s">
        <v>325</v>
      </c>
      <c r="F665" s="85" t="s">
        <v>342</v>
      </c>
      <c r="G665" s="85" t="s">
        <v>343</v>
      </c>
      <c r="H665" s="86" t="s">
        <v>344</v>
      </c>
      <c r="I665" s="87" t="str">
        <f t="shared" si="26"/>
        <v>Golay0508_S1034</v>
      </c>
      <c r="J665" s="87" t="str">
        <f t="shared" si="27"/>
        <v>gtcGAACCTATGACAtgGTGYCAGCMGCCGCGGTA</v>
      </c>
      <c r="K665" s="54" t="s">
        <v>356</v>
      </c>
      <c r="L665" s="60" t="s">
        <v>364</v>
      </c>
      <c r="M665" s="54" t="s">
        <v>345</v>
      </c>
      <c r="N665" s="85">
        <v>5</v>
      </c>
      <c r="O665" s="54" t="s">
        <v>564</v>
      </c>
      <c r="P665" s="54">
        <v>35</v>
      </c>
    </row>
    <row r="666" spans="2:16">
      <c r="B666" s="54" t="s">
        <v>14</v>
      </c>
      <c r="C666" s="54" t="s">
        <v>1435</v>
      </c>
      <c r="D666" s="54" t="s">
        <v>326</v>
      </c>
      <c r="E666" s="60" t="s">
        <v>327</v>
      </c>
      <c r="F666" s="85" t="s">
        <v>342</v>
      </c>
      <c r="G666" s="85" t="s">
        <v>343</v>
      </c>
      <c r="H666" s="86" t="s">
        <v>344</v>
      </c>
      <c r="I666" s="87" t="str">
        <f t="shared" si="26"/>
        <v>Golay0509_S0646</v>
      </c>
      <c r="J666" s="87" t="str">
        <f t="shared" si="27"/>
        <v>gtcATGCCGGTAATAtgGTGYCAGCMGCCGCGGTA</v>
      </c>
      <c r="K666" s="54" t="s">
        <v>356</v>
      </c>
      <c r="L666" s="60" t="s">
        <v>364</v>
      </c>
      <c r="M666" s="54" t="s">
        <v>345</v>
      </c>
      <c r="N666" s="85">
        <v>5</v>
      </c>
      <c r="O666" s="54" t="s">
        <v>564</v>
      </c>
      <c r="P666" s="54">
        <v>35</v>
      </c>
    </row>
    <row r="667" spans="2:16">
      <c r="B667" s="54" t="s">
        <v>13</v>
      </c>
      <c r="C667" s="54" t="s">
        <v>1436</v>
      </c>
      <c r="D667" s="54" t="s">
        <v>328</v>
      </c>
      <c r="E667" s="60" t="s">
        <v>329</v>
      </c>
      <c r="F667" s="85" t="s">
        <v>342</v>
      </c>
      <c r="G667" s="85" t="s">
        <v>343</v>
      </c>
      <c r="H667" s="86" t="s">
        <v>344</v>
      </c>
      <c r="I667" s="87" t="str">
        <f t="shared" si="26"/>
        <v>Golay0510_S0468</v>
      </c>
      <c r="J667" s="87" t="str">
        <f t="shared" si="27"/>
        <v>gtcGAACAGCTCTACtgGTGYCAGCMGCCGCGGTA</v>
      </c>
      <c r="K667" s="54" t="s">
        <v>356</v>
      </c>
      <c r="L667" s="60" t="s">
        <v>364</v>
      </c>
      <c r="M667" s="54" t="s">
        <v>345</v>
      </c>
      <c r="N667" s="85">
        <v>5</v>
      </c>
      <c r="O667" s="54" t="s">
        <v>564</v>
      </c>
      <c r="P667" s="54">
        <v>35</v>
      </c>
    </row>
    <row r="668" spans="2:16">
      <c r="B668" s="54" t="s">
        <v>12</v>
      </c>
      <c r="C668" s="54" t="s">
        <v>1437</v>
      </c>
      <c r="D668" s="54" t="s">
        <v>330</v>
      </c>
      <c r="E668" s="60" t="s">
        <v>331</v>
      </c>
      <c r="F668" s="85" t="s">
        <v>342</v>
      </c>
      <c r="G668" s="85" t="s">
        <v>343</v>
      </c>
      <c r="H668" s="86" t="s">
        <v>344</v>
      </c>
      <c r="I668" s="87" t="str">
        <f t="shared" si="26"/>
        <v>Golay0511_S1060</v>
      </c>
      <c r="J668" s="87" t="str">
        <f t="shared" si="27"/>
        <v>gtcGTGAGTCATACCtgGTGYCAGCMGCCGCGGTA</v>
      </c>
      <c r="K668" s="54" t="s">
        <v>356</v>
      </c>
      <c r="L668" s="60" t="s">
        <v>364</v>
      </c>
      <c r="M668" s="54" t="s">
        <v>345</v>
      </c>
      <c r="N668" s="85">
        <v>5</v>
      </c>
      <c r="O668" s="54" t="s">
        <v>564</v>
      </c>
      <c r="P668" s="54">
        <v>35</v>
      </c>
    </row>
    <row r="669" spans="2:16">
      <c r="B669" s="54" t="s">
        <v>11</v>
      </c>
      <c r="C669" s="54" t="s">
        <v>1438</v>
      </c>
      <c r="D669" s="54" t="s">
        <v>332</v>
      </c>
      <c r="E669" s="60" t="s">
        <v>333</v>
      </c>
      <c r="F669" s="85" t="s">
        <v>342</v>
      </c>
      <c r="G669" s="85" t="s">
        <v>343</v>
      </c>
      <c r="H669" s="86" t="s">
        <v>344</v>
      </c>
      <c r="I669" s="87" t="str">
        <f t="shared" si="26"/>
        <v>Golay0512_S0400</v>
      </c>
      <c r="J669" s="87" t="str">
        <f t="shared" si="27"/>
        <v>gtcTGGCCGTTACTGtgGTGYCAGCMGCCGCGGTA</v>
      </c>
      <c r="K669" s="54" t="s">
        <v>356</v>
      </c>
      <c r="L669" s="60" t="s">
        <v>364</v>
      </c>
      <c r="M669" s="54" t="s">
        <v>345</v>
      </c>
      <c r="N669" s="85">
        <v>5</v>
      </c>
      <c r="O669" s="54" t="s">
        <v>564</v>
      </c>
      <c r="P669" s="54">
        <v>35</v>
      </c>
    </row>
    <row r="670" spans="2:16">
      <c r="B670" s="54" t="s">
        <v>10</v>
      </c>
      <c r="C670" s="84" t="s">
        <v>1439</v>
      </c>
      <c r="D670" s="54" t="s">
        <v>334</v>
      </c>
      <c r="E670" s="60" t="s">
        <v>335</v>
      </c>
      <c r="F670" s="85" t="s">
        <v>342</v>
      </c>
      <c r="G670" s="85" t="s">
        <v>343</v>
      </c>
      <c r="H670" s="86" t="s">
        <v>344</v>
      </c>
      <c r="I670" s="87" t="str">
        <f t="shared" si="26"/>
        <v>Golay0513_S0532D</v>
      </c>
      <c r="J670" s="87" t="str">
        <f t="shared" si="27"/>
        <v>gtcTAGAGCTGCCATtgGTGYCAGCMGCCGCGGTA</v>
      </c>
      <c r="K670" s="54" t="s">
        <v>356</v>
      </c>
      <c r="L670" s="60" t="s">
        <v>364</v>
      </c>
      <c r="M670" s="54" t="s">
        <v>345</v>
      </c>
      <c r="N670" s="85">
        <v>5</v>
      </c>
      <c r="O670" s="54" t="s">
        <v>564</v>
      </c>
      <c r="P670" s="54">
        <v>35</v>
      </c>
    </row>
    <row r="671" spans="2:16">
      <c r="B671" s="54" t="s">
        <v>9</v>
      </c>
      <c r="C671" s="84" t="s">
        <v>1440</v>
      </c>
      <c r="D671" s="54" t="s">
        <v>336</v>
      </c>
      <c r="E671" s="60" t="s">
        <v>337</v>
      </c>
      <c r="F671" s="85" t="s">
        <v>342</v>
      </c>
      <c r="G671" s="85" t="s">
        <v>343</v>
      </c>
      <c r="H671" s="86" t="s">
        <v>344</v>
      </c>
      <c r="I671" s="87" t="str">
        <f t="shared" si="26"/>
        <v>Golay0514_S0674D</v>
      </c>
      <c r="J671" s="87" t="str">
        <f t="shared" si="27"/>
        <v>gtcATCTAGTGGCAAtgGTGYCAGCMGCCGCGGTA</v>
      </c>
      <c r="K671" s="54" t="s">
        <v>356</v>
      </c>
      <c r="L671" s="60" t="s">
        <v>364</v>
      </c>
      <c r="M671" s="54" t="s">
        <v>345</v>
      </c>
      <c r="N671" s="85">
        <v>5</v>
      </c>
      <c r="O671" s="54" t="s">
        <v>564</v>
      </c>
      <c r="P671" s="54">
        <v>35</v>
      </c>
    </row>
    <row r="672" spans="2:16">
      <c r="B672" s="54" t="s">
        <v>8</v>
      </c>
      <c r="C672" s="84" t="s">
        <v>1441</v>
      </c>
      <c r="D672" s="54" t="s">
        <v>338</v>
      </c>
      <c r="E672" s="60" t="s">
        <v>339</v>
      </c>
      <c r="F672" s="85" t="s">
        <v>342</v>
      </c>
      <c r="G672" s="85" t="s">
        <v>343</v>
      </c>
      <c r="H672" s="86" t="s">
        <v>344</v>
      </c>
      <c r="I672" s="87" t="str">
        <f t="shared" si="26"/>
        <v>Golay0515_S0418D</v>
      </c>
      <c r="J672" s="87" t="str">
        <f t="shared" si="27"/>
        <v>gtcCCTTCAATGGGAtgGTGYCAGCMGCCGCGGTA</v>
      </c>
      <c r="K672" s="54" t="s">
        <v>356</v>
      </c>
      <c r="L672" s="60" t="s">
        <v>364</v>
      </c>
      <c r="M672" s="54" t="s">
        <v>345</v>
      </c>
      <c r="N672" s="85">
        <v>5</v>
      </c>
      <c r="O672" s="54" t="s">
        <v>564</v>
      </c>
      <c r="P672" s="54">
        <v>35</v>
      </c>
    </row>
    <row r="673" spans="1:18">
      <c r="B673" s="54" t="s">
        <v>7</v>
      </c>
      <c r="C673" s="84" t="s">
        <v>1442</v>
      </c>
      <c r="D673" s="54" t="s">
        <v>340</v>
      </c>
      <c r="E673" s="60" t="s">
        <v>341</v>
      </c>
      <c r="F673" s="85" t="s">
        <v>342</v>
      </c>
      <c r="G673" s="85" t="s">
        <v>343</v>
      </c>
      <c r="H673" s="86" t="s">
        <v>344</v>
      </c>
      <c r="I673" s="87" t="str">
        <f t="shared" si="26"/>
        <v>Golay0516_S1034D</v>
      </c>
      <c r="J673" s="87" t="str">
        <f t="shared" si="27"/>
        <v>gtcTTGACGACATCGtgGTGYCAGCMGCCGCGGTA</v>
      </c>
      <c r="K673" s="54" t="s">
        <v>356</v>
      </c>
      <c r="L673" s="60" t="s">
        <v>364</v>
      </c>
      <c r="M673" s="54" t="s">
        <v>345</v>
      </c>
      <c r="N673" s="85">
        <v>5</v>
      </c>
      <c r="O673" s="54" t="s">
        <v>564</v>
      </c>
      <c r="P673" s="54">
        <v>35</v>
      </c>
    </row>
    <row r="674" spans="1:18">
      <c r="A674" s="58" t="s">
        <v>583</v>
      </c>
      <c r="B674" s="43" t="s">
        <v>103</v>
      </c>
      <c r="C674" s="114" t="s">
        <v>664</v>
      </c>
      <c r="D674" s="59" t="s">
        <v>150</v>
      </c>
      <c r="E674" s="88" t="s">
        <v>151</v>
      </c>
      <c r="F674" s="89" t="s">
        <v>342</v>
      </c>
      <c r="G674" s="89" t="s">
        <v>343</v>
      </c>
      <c r="H674" s="76" t="s">
        <v>344</v>
      </c>
      <c r="I674" s="90" t="str">
        <f>(D674&amp;"_"&amp;C674)</f>
        <v>Golay0421_PC01</v>
      </c>
      <c r="J674" s="90" t="str">
        <f>CONCATENATE(F674,E674,G674,H674)</f>
        <v>gtcCTTCGACTTTCCtgGTGYCAGCMGCCGCGGTA</v>
      </c>
      <c r="K674" s="59" t="s">
        <v>601</v>
      </c>
      <c r="L674" s="88" t="s">
        <v>1537</v>
      </c>
      <c r="M674" s="59" t="s">
        <v>345</v>
      </c>
      <c r="N674" s="89">
        <v>5</v>
      </c>
      <c r="O674" s="59" t="s">
        <v>565</v>
      </c>
      <c r="P674" s="59">
        <v>35</v>
      </c>
      <c r="Q674" s="59"/>
      <c r="R674" s="59"/>
    </row>
    <row r="675" spans="1:18">
      <c r="A675" s="121" t="s">
        <v>1934</v>
      </c>
      <c r="B675" s="28" t="s">
        <v>102</v>
      </c>
      <c r="C675" s="54" t="s">
        <v>1443</v>
      </c>
      <c r="D675" s="54" t="s">
        <v>152</v>
      </c>
      <c r="E675" s="60" t="s">
        <v>153</v>
      </c>
      <c r="F675" s="85" t="s">
        <v>342</v>
      </c>
      <c r="G675" s="85" t="s">
        <v>343</v>
      </c>
      <c r="H675" s="86" t="s">
        <v>344</v>
      </c>
      <c r="I675" s="87" t="str">
        <f t="shared" ref="I675:I738" si="28">(D675&amp;"_"&amp;C675)</f>
        <v>Golay0422_S0591</v>
      </c>
      <c r="J675" s="87" t="str">
        <f t="shared" ref="J675:J738" si="29">CONCATENATE(F675,E675,G675,H675)</f>
        <v>gtcGTCATAAGAACCtgGTGYCAGCMGCCGCGGTA</v>
      </c>
      <c r="K675" s="54" t="s">
        <v>601</v>
      </c>
      <c r="L675" s="60" t="s">
        <v>1537</v>
      </c>
      <c r="M675" s="54" t="s">
        <v>345</v>
      </c>
      <c r="N675" s="85">
        <v>5</v>
      </c>
      <c r="O675" s="54" t="s">
        <v>564</v>
      </c>
      <c r="P675" s="54">
        <v>35</v>
      </c>
    </row>
    <row r="676" spans="1:18">
      <c r="B676" s="28" t="s">
        <v>101</v>
      </c>
      <c r="C676" s="54" t="s">
        <v>1444</v>
      </c>
      <c r="D676" s="54" t="s">
        <v>154</v>
      </c>
      <c r="E676" s="60" t="s">
        <v>155</v>
      </c>
      <c r="F676" s="85" t="s">
        <v>342</v>
      </c>
      <c r="G676" s="85" t="s">
        <v>343</v>
      </c>
      <c r="H676" s="86" t="s">
        <v>344</v>
      </c>
      <c r="I676" s="87" t="str">
        <f t="shared" si="28"/>
        <v>Golay0423_S0473</v>
      </c>
      <c r="J676" s="87" t="str">
        <f t="shared" si="29"/>
        <v>gtcGTCCGCAAGTTAtgGTGYCAGCMGCCGCGGTA</v>
      </c>
      <c r="K676" s="54" t="s">
        <v>601</v>
      </c>
      <c r="L676" s="60" t="s">
        <v>1537</v>
      </c>
      <c r="M676" s="54" t="s">
        <v>345</v>
      </c>
      <c r="N676" s="85">
        <v>5</v>
      </c>
      <c r="O676" s="54" t="s">
        <v>564</v>
      </c>
      <c r="P676" s="54">
        <v>35</v>
      </c>
    </row>
    <row r="677" spans="1:18">
      <c r="B677" s="28" t="s">
        <v>100</v>
      </c>
      <c r="C677" s="54" t="s">
        <v>1445</v>
      </c>
      <c r="D677" s="54" t="s">
        <v>156</v>
      </c>
      <c r="E677" s="60" t="s">
        <v>157</v>
      </c>
      <c r="F677" s="85" t="s">
        <v>342</v>
      </c>
      <c r="G677" s="85" t="s">
        <v>343</v>
      </c>
      <c r="H677" s="86" t="s">
        <v>344</v>
      </c>
      <c r="I677" s="87" t="str">
        <f t="shared" si="28"/>
        <v>Golay0424_S0728</v>
      </c>
      <c r="J677" s="87" t="str">
        <f t="shared" si="29"/>
        <v>gtcCGTAGAGCTCTCtgGTGYCAGCMGCCGCGGTA</v>
      </c>
      <c r="K677" s="54" t="s">
        <v>601</v>
      </c>
      <c r="L677" s="60" t="s">
        <v>1537</v>
      </c>
      <c r="M677" s="54" t="s">
        <v>345</v>
      </c>
      <c r="N677" s="85">
        <v>5</v>
      </c>
      <c r="O677" s="54" t="s">
        <v>564</v>
      </c>
      <c r="P677" s="54">
        <v>35</v>
      </c>
    </row>
    <row r="678" spans="1:18">
      <c r="A678" s="93"/>
      <c r="B678" s="28" t="s">
        <v>99</v>
      </c>
      <c r="C678" s="54" t="s">
        <v>1446</v>
      </c>
      <c r="D678" s="54" t="s">
        <v>158</v>
      </c>
      <c r="E678" s="60" t="s">
        <v>159</v>
      </c>
      <c r="F678" s="85" t="s">
        <v>342</v>
      </c>
      <c r="G678" s="85" t="s">
        <v>343</v>
      </c>
      <c r="H678" s="86" t="s">
        <v>344</v>
      </c>
      <c r="I678" s="87" t="str">
        <f t="shared" si="28"/>
        <v>Golay0425_S1050</v>
      </c>
      <c r="J678" s="87" t="str">
        <f t="shared" si="29"/>
        <v>gtcCCTCTGAGAGCTtgGTGYCAGCMGCCGCGGTA</v>
      </c>
      <c r="K678" s="54" t="s">
        <v>601</v>
      </c>
      <c r="L678" s="60" t="s">
        <v>1537</v>
      </c>
      <c r="M678" s="54" t="s">
        <v>345</v>
      </c>
      <c r="N678" s="85">
        <v>5</v>
      </c>
      <c r="O678" s="54" t="s">
        <v>564</v>
      </c>
      <c r="P678" s="54">
        <v>35</v>
      </c>
    </row>
    <row r="679" spans="1:18">
      <c r="B679" s="28" t="s">
        <v>98</v>
      </c>
      <c r="C679" s="54" t="s">
        <v>1447</v>
      </c>
      <c r="D679" s="54" t="s">
        <v>160</v>
      </c>
      <c r="E679" s="60" t="s">
        <v>161</v>
      </c>
      <c r="F679" s="85" t="s">
        <v>342</v>
      </c>
      <c r="G679" s="85" t="s">
        <v>343</v>
      </c>
      <c r="H679" s="86" t="s">
        <v>344</v>
      </c>
      <c r="I679" s="87" t="str">
        <f t="shared" si="28"/>
        <v>Golay0426_S0875</v>
      </c>
      <c r="J679" s="87" t="str">
        <f t="shared" si="29"/>
        <v>gtcCCTCGATGCAGTtgGTGYCAGCMGCCGCGGTA</v>
      </c>
      <c r="K679" s="54" t="s">
        <v>601</v>
      </c>
      <c r="L679" s="60" t="s">
        <v>1537</v>
      </c>
      <c r="M679" s="54" t="s">
        <v>345</v>
      </c>
      <c r="N679" s="85">
        <v>5</v>
      </c>
      <c r="O679" s="54" t="s">
        <v>564</v>
      </c>
      <c r="P679" s="54">
        <v>35</v>
      </c>
    </row>
    <row r="680" spans="1:18">
      <c r="B680" s="28" t="s">
        <v>97</v>
      </c>
      <c r="C680" s="54" t="s">
        <v>1448</v>
      </c>
      <c r="D680" s="54" t="s">
        <v>162</v>
      </c>
      <c r="E680" s="60" t="s">
        <v>163</v>
      </c>
      <c r="F680" s="85" t="s">
        <v>342</v>
      </c>
      <c r="G680" s="85" t="s">
        <v>343</v>
      </c>
      <c r="H680" s="86" t="s">
        <v>344</v>
      </c>
      <c r="I680" s="87" t="str">
        <f t="shared" si="28"/>
        <v>Golay0427_S0769</v>
      </c>
      <c r="J680" s="87" t="str">
        <f t="shared" si="29"/>
        <v>gtcGCGGACTATTCAtgGTGYCAGCMGCCGCGGTA</v>
      </c>
      <c r="K680" s="54" t="s">
        <v>601</v>
      </c>
      <c r="L680" s="60" t="s">
        <v>1537</v>
      </c>
      <c r="M680" s="54" t="s">
        <v>345</v>
      </c>
      <c r="N680" s="85">
        <v>5</v>
      </c>
      <c r="O680" s="54" t="s">
        <v>564</v>
      </c>
      <c r="P680" s="54">
        <v>35</v>
      </c>
    </row>
    <row r="681" spans="1:18">
      <c r="B681" s="28" t="s">
        <v>96</v>
      </c>
      <c r="C681" s="54" t="s">
        <v>1449</v>
      </c>
      <c r="D681" s="54" t="s">
        <v>164</v>
      </c>
      <c r="E681" s="60" t="s">
        <v>165</v>
      </c>
      <c r="F681" s="85" t="s">
        <v>342</v>
      </c>
      <c r="G681" s="85" t="s">
        <v>343</v>
      </c>
      <c r="H681" s="86" t="s">
        <v>344</v>
      </c>
      <c r="I681" s="87" t="str">
        <f t="shared" si="28"/>
        <v>Golay0428_S0549</v>
      </c>
      <c r="J681" s="87" t="str">
        <f t="shared" si="29"/>
        <v>gtcCGTGCACAATTGtgGTGYCAGCMGCCGCGGTA</v>
      </c>
      <c r="K681" s="54" t="s">
        <v>601</v>
      </c>
      <c r="L681" s="60" t="s">
        <v>1537</v>
      </c>
      <c r="M681" s="54" t="s">
        <v>345</v>
      </c>
      <c r="N681" s="85">
        <v>5</v>
      </c>
      <c r="O681" s="54" t="s">
        <v>564</v>
      </c>
      <c r="P681" s="54">
        <v>35</v>
      </c>
    </row>
    <row r="682" spans="1:18">
      <c r="B682" s="28" t="s">
        <v>95</v>
      </c>
      <c r="C682" s="54" t="s">
        <v>1450</v>
      </c>
      <c r="D682" s="54" t="s">
        <v>166</v>
      </c>
      <c r="E682" s="60" t="s">
        <v>167</v>
      </c>
      <c r="F682" s="85" t="s">
        <v>342</v>
      </c>
      <c r="G682" s="85" t="s">
        <v>343</v>
      </c>
      <c r="H682" s="86" t="s">
        <v>344</v>
      </c>
      <c r="I682" s="87" t="str">
        <f t="shared" si="28"/>
        <v>Golay0429_S0654</v>
      </c>
      <c r="J682" s="87" t="str">
        <f t="shared" si="29"/>
        <v>gtcCGGCCTAAGTTCtgGTGYCAGCMGCCGCGGTA</v>
      </c>
      <c r="K682" s="54" t="s">
        <v>601</v>
      </c>
      <c r="L682" s="60" t="s">
        <v>1537</v>
      </c>
      <c r="M682" s="54" t="s">
        <v>345</v>
      </c>
      <c r="N682" s="85">
        <v>5</v>
      </c>
      <c r="O682" s="54" t="s">
        <v>564</v>
      </c>
      <c r="P682" s="54">
        <v>35</v>
      </c>
    </row>
    <row r="683" spans="1:18">
      <c r="B683" s="28" t="s">
        <v>94</v>
      </c>
      <c r="C683" s="54" t="s">
        <v>1451</v>
      </c>
      <c r="D683" s="54" t="s">
        <v>168</v>
      </c>
      <c r="E683" s="60" t="s">
        <v>169</v>
      </c>
      <c r="F683" s="85" t="s">
        <v>342</v>
      </c>
      <c r="G683" s="85" t="s">
        <v>343</v>
      </c>
      <c r="H683" s="86" t="s">
        <v>344</v>
      </c>
      <c r="I683" s="87" t="str">
        <f t="shared" si="28"/>
        <v>Golay0430_S0608</v>
      </c>
      <c r="J683" s="87" t="str">
        <f t="shared" si="29"/>
        <v>gtcAGCGCTCACATCtgGTGYCAGCMGCCGCGGTA</v>
      </c>
      <c r="K683" s="54" t="s">
        <v>601</v>
      </c>
      <c r="L683" s="60" t="s">
        <v>1537</v>
      </c>
      <c r="M683" s="54" t="s">
        <v>345</v>
      </c>
      <c r="N683" s="85">
        <v>5</v>
      </c>
      <c r="O683" s="54" t="s">
        <v>564</v>
      </c>
      <c r="P683" s="54">
        <v>35</v>
      </c>
    </row>
    <row r="684" spans="1:18">
      <c r="B684" s="28" t="s">
        <v>93</v>
      </c>
      <c r="C684" s="54" t="s">
        <v>1452</v>
      </c>
      <c r="D684" s="54" t="s">
        <v>170</v>
      </c>
      <c r="E684" s="60" t="s">
        <v>171</v>
      </c>
      <c r="F684" s="85" t="s">
        <v>342</v>
      </c>
      <c r="G684" s="85" t="s">
        <v>343</v>
      </c>
      <c r="H684" s="86" t="s">
        <v>344</v>
      </c>
      <c r="I684" s="87" t="str">
        <f t="shared" si="28"/>
        <v>Golay0431_S0985</v>
      </c>
      <c r="J684" s="87" t="str">
        <f t="shared" si="29"/>
        <v>gtcTGGTTATGGCACtgGTGYCAGCMGCCGCGGTA</v>
      </c>
      <c r="K684" s="54" t="s">
        <v>601</v>
      </c>
      <c r="L684" s="60" t="s">
        <v>1537</v>
      </c>
      <c r="M684" s="54" t="s">
        <v>345</v>
      </c>
      <c r="N684" s="85">
        <v>5</v>
      </c>
      <c r="O684" s="54" t="s">
        <v>564</v>
      </c>
      <c r="P684" s="54">
        <v>35</v>
      </c>
    </row>
    <row r="685" spans="1:18">
      <c r="B685" s="28" t="s">
        <v>92</v>
      </c>
      <c r="C685" s="54" t="s">
        <v>1453</v>
      </c>
      <c r="D685" s="54" t="s">
        <v>172</v>
      </c>
      <c r="E685" s="60" t="s">
        <v>173</v>
      </c>
      <c r="F685" s="85" t="s">
        <v>342</v>
      </c>
      <c r="G685" s="85" t="s">
        <v>343</v>
      </c>
      <c r="H685" s="86" t="s">
        <v>344</v>
      </c>
      <c r="I685" s="87" t="str">
        <f t="shared" si="28"/>
        <v>Golay0432_S0420</v>
      </c>
      <c r="J685" s="87" t="str">
        <f t="shared" si="29"/>
        <v>gtcCGAGGTTCTGATtgGTGYCAGCMGCCGCGGTA</v>
      </c>
      <c r="K685" s="54" t="s">
        <v>601</v>
      </c>
      <c r="L685" s="60" t="s">
        <v>1537</v>
      </c>
      <c r="M685" s="54" t="s">
        <v>345</v>
      </c>
      <c r="N685" s="85">
        <v>5</v>
      </c>
      <c r="O685" s="54" t="s">
        <v>564</v>
      </c>
      <c r="P685" s="54">
        <v>35</v>
      </c>
    </row>
    <row r="686" spans="1:18">
      <c r="B686" s="28" t="s">
        <v>91</v>
      </c>
      <c r="C686" s="54" t="s">
        <v>1454</v>
      </c>
      <c r="D686" s="54" t="s">
        <v>174</v>
      </c>
      <c r="E686" s="60" t="s">
        <v>175</v>
      </c>
      <c r="F686" s="85" t="s">
        <v>342</v>
      </c>
      <c r="G686" s="85" t="s">
        <v>343</v>
      </c>
      <c r="H686" s="86" t="s">
        <v>344</v>
      </c>
      <c r="I686" s="87" t="str">
        <f t="shared" si="28"/>
        <v>Golay0433_S0871</v>
      </c>
      <c r="J686" s="87" t="str">
        <f t="shared" si="29"/>
        <v>gtcAACTCCTGTGGAtgGTGYCAGCMGCCGCGGTA</v>
      </c>
      <c r="K686" s="54" t="s">
        <v>601</v>
      </c>
      <c r="L686" s="60" t="s">
        <v>1537</v>
      </c>
      <c r="M686" s="54" t="s">
        <v>345</v>
      </c>
      <c r="N686" s="85">
        <v>5</v>
      </c>
      <c r="O686" s="54" t="s">
        <v>564</v>
      </c>
      <c r="P686" s="54">
        <v>35</v>
      </c>
    </row>
    <row r="687" spans="1:18">
      <c r="B687" s="28" t="s">
        <v>90</v>
      </c>
      <c r="C687" s="54" t="s">
        <v>1455</v>
      </c>
      <c r="D687" s="54" t="s">
        <v>176</v>
      </c>
      <c r="E687" s="60" t="s">
        <v>177</v>
      </c>
      <c r="F687" s="85" t="s">
        <v>342</v>
      </c>
      <c r="G687" s="85" t="s">
        <v>343</v>
      </c>
      <c r="H687" s="86" t="s">
        <v>344</v>
      </c>
      <c r="I687" s="87" t="str">
        <f t="shared" si="28"/>
        <v>Golay0434_S0642</v>
      </c>
      <c r="J687" s="87" t="str">
        <f t="shared" si="29"/>
        <v>gtcTAATGGTCGTAGtgGTGYCAGCMGCCGCGGTA</v>
      </c>
      <c r="K687" s="54" t="s">
        <v>601</v>
      </c>
      <c r="L687" s="60" t="s">
        <v>1537</v>
      </c>
      <c r="M687" s="54" t="s">
        <v>345</v>
      </c>
      <c r="N687" s="85">
        <v>5</v>
      </c>
      <c r="O687" s="54" t="s">
        <v>564</v>
      </c>
      <c r="P687" s="54">
        <v>35</v>
      </c>
    </row>
    <row r="688" spans="1:18">
      <c r="B688" s="28" t="s">
        <v>89</v>
      </c>
      <c r="C688" s="54" t="s">
        <v>1456</v>
      </c>
      <c r="D688" s="54" t="s">
        <v>178</v>
      </c>
      <c r="E688" s="60" t="s">
        <v>179</v>
      </c>
      <c r="F688" s="85" t="s">
        <v>342</v>
      </c>
      <c r="G688" s="85" t="s">
        <v>343</v>
      </c>
      <c r="H688" s="86" t="s">
        <v>344</v>
      </c>
      <c r="I688" s="87" t="str">
        <f t="shared" si="28"/>
        <v>Golay0435_S0838</v>
      </c>
      <c r="J688" s="87" t="str">
        <f t="shared" si="29"/>
        <v>gtcTTGCACCGTCGAtgGTGYCAGCMGCCGCGGTA</v>
      </c>
      <c r="K688" s="54" t="s">
        <v>601</v>
      </c>
      <c r="L688" s="60" t="s">
        <v>1537</v>
      </c>
      <c r="M688" s="54" t="s">
        <v>345</v>
      </c>
      <c r="N688" s="85">
        <v>5</v>
      </c>
      <c r="O688" s="54" t="s">
        <v>564</v>
      </c>
      <c r="P688" s="54">
        <v>35</v>
      </c>
    </row>
    <row r="689" spans="2:16">
      <c r="B689" s="28" t="s">
        <v>88</v>
      </c>
      <c r="C689" s="54" t="s">
        <v>1457</v>
      </c>
      <c r="D689" s="54" t="s">
        <v>180</v>
      </c>
      <c r="E689" s="60" t="s">
        <v>181</v>
      </c>
      <c r="F689" s="85" t="s">
        <v>342</v>
      </c>
      <c r="G689" s="85" t="s">
        <v>343</v>
      </c>
      <c r="H689" s="86" t="s">
        <v>344</v>
      </c>
      <c r="I689" s="87" t="str">
        <f t="shared" si="28"/>
        <v>Golay0436_S0602</v>
      </c>
      <c r="J689" s="87" t="str">
        <f t="shared" si="29"/>
        <v>gtcTGCTACAGACGTtgGTGYCAGCMGCCGCGGTA</v>
      </c>
      <c r="K689" s="54" t="s">
        <v>601</v>
      </c>
      <c r="L689" s="60" t="s">
        <v>1537</v>
      </c>
      <c r="M689" s="54" t="s">
        <v>345</v>
      </c>
      <c r="N689" s="85">
        <v>5</v>
      </c>
      <c r="O689" s="54" t="s">
        <v>564</v>
      </c>
      <c r="P689" s="54">
        <v>35</v>
      </c>
    </row>
    <row r="690" spans="2:16">
      <c r="B690" s="28" t="s">
        <v>87</v>
      </c>
      <c r="C690" s="54" t="s">
        <v>1458</v>
      </c>
      <c r="D690" s="54" t="s">
        <v>182</v>
      </c>
      <c r="E690" s="60" t="s">
        <v>183</v>
      </c>
      <c r="F690" s="85" t="s">
        <v>342</v>
      </c>
      <c r="G690" s="85" t="s">
        <v>343</v>
      </c>
      <c r="H690" s="86" t="s">
        <v>344</v>
      </c>
      <c r="I690" s="87" t="str">
        <f t="shared" si="28"/>
        <v>Golay0437_S0738</v>
      </c>
      <c r="J690" s="87" t="str">
        <f t="shared" si="29"/>
        <v>gtcATGGCCTGACTAtgGTGYCAGCMGCCGCGGTA</v>
      </c>
      <c r="K690" s="54" t="s">
        <v>601</v>
      </c>
      <c r="L690" s="60" t="s">
        <v>1537</v>
      </c>
      <c r="M690" s="54" t="s">
        <v>345</v>
      </c>
      <c r="N690" s="85">
        <v>5</v>
      </c>
      <c r="O690" s="54" t="s">
        <v>564</v>
      </c>
      <c r="P690" s="54">
        <v>35</v>
      </c>
    </row>
    <row r="691" spans="2:16">
      <c r="B691" s="28" t="s">
        <v>86</v>
      </c>
      <c r="C691" s="54" t="s">
        <v>1459</v>
      </c>
      <c r="D691" s="54" t="s">
        <v>184</v>
      </c>
      <c r="E691" s="60" t="s">
        <v>185</v>
      </c>
      <c r="F691" s="85" t="s">
        <v>342</v>
      </c>
      <c r="G691" s="85" t="s">
        <v>343</v>
      </c>
      <c r="H691" s="86" t="s">
        <v>344</v>
      </c>
      <c r="I691" s="87" t="str">
        <f t="shared" si="28"/>
        <v>Golay0438_S0788</v>
      </c>
      <c r="J691" s="87" t="str">
        <f t="shared" si="29"/>
        <v>gtcACGCACATACAAtgGTGYCAGCMGCCGCGGTA</v>
      </c>
      <c r="K691" s="54" t="s">
        <v>601</v>
      </c>
      <c r="L691" s="60" t="s">
        <v>1537</v>
      </c>
      <c r="M691" s="54" t="s">
        <v>345</v>
      </c>
      <c r="N691" s="85">
        <v>5</v>
      </c>
      <c r="O691" s="54" t="s">
        <v>564</v>
      </c>
      <c r="P691" s="54">
        <v>35</v>
      </c>
    </row>
    <row r="692" spans="2:16">
      <c r="B692" s="28" t="s">
        <v>85</v>
      </c>
      <c r="C692" s="54" t="s">
        <v>1460</v>
      </c>
      <c r="D692" s="54" t="s">
        <v>186</v>
      </c>
      <c r="E692" s="60" t="s">
        <v>187</v>
      </c>
      <c r="F692" s="85" t="s">
        <v>342</v>
      </c>
      <c r="G692" s="85" t="s">
        <v>343</v>
      </c>
      <c r="H692" s="86" t="s">
        <v>344</v>
      </c>
      <c r="I692" s="87" t="str">
        <f t="shared" si="28"/>
        <v>Golay0439_S0673</v>
      </c>
      <c r="J692" s="87" t="str">
        <f t="shared" si="29"/>
        <v>gtcTGAGTGGTCTGTtgGTGYCAGCMGCCGCGGTA</v>
      </c>
      <c r="K692" s="54" t="s">
        <v>601</v>
      </c>
      <c r="L692" s="60" t="s">
        <v>1537</v>
      </c>
      <c r="M692" s="54" t="s">
        <v>345</v>
      </c>
      <c r="N692" s="85">
        <v>5</v>
      </c>
      <c r="O692" s="54" t="s">
        <v>564</v>
      </c>
      <c r="P692" s="54">
        <v>35</v>
      </c>
    </row>
    <row r="693" spans="2:16">
      <c r="B693" s="28" t="s">
        <v>84</v>
      </c>
      <c r="C693" s="54" t="s">
        <v>1461</v>
      </c>
      <c r="D693" s="54" t="s">
        <v>188</v>
      </c>
      <c r="E693" s="60" t="s">
        <v>189</v>
      </c>
      <c r="F693" s="85" t="s">
        <v>342</v>
      </c>
      <c r="G693" s="85" t="s">
        <v>343</v>
      </c>
      <c r="H693" s="86" t="s">
        <v>344</v>
      </c>
      <c r="I693" s="87" t="str">
        <f t="shared" si="28"/>
        <v>Golay0440_S0839</v>
      </c>
      <c r="J693" s="87" t="str">
        <f t="shared" si="29"/>
        <v>gtcGATAGCACTCGTtgGTGYCAGCMGCCGCGGTA</v>
      </c>
      <c r="K693" s="54" t="s">
        <v>601</v>
      </c>
      <c r="L693" s="60" t="s">
        <v>1537</v>
      </c>
      <c r="M693" s="54" t="s">
        <v>345</v>
      </c>
      <c r="N693" s="85">
        <v>5</v>
      </c>
      <c r="O693" s="54" t="s">
        <v>564</v>
      </c>
      <c r="P693" s="54">
        <v>35</v>
      </c>
    </row>
    <row r="694" spans="2:16">
      <c r="B694" s="28" t="s">
        <v>83</v>
      </c>
      <c r="C694" s="54" t="s">
        <v>1462</v>
      </c>
      <c r="D694" s="54" t="s">
        <v>190</v>
      </c>
      <c r="E694" s="60" t="s">
        <v>191</v>
      </c>
      <c r="F694" s="85" t="s">
        <v>342</v>
      </c>
      <c r="G694" s="85" t="s">
        <v>343</v>
      </c>
      <c r="H694" s="86" t="s">
        <v>344</v>
      </c>
      <c r="I694" s="87" t="str">
        <f t="shared" si="28"/>
        <v>Golay0441_S0479</v>
      </c>
      <c r="J694" s="87" t="str">
        <f t="shared" si="29"/>
        <v>gtcTAGCGCGAACTTtgGTGYCAGCMGCCGCGGTA</v>
      </c>
      <c r="K694" s="54" t="s">
        <v>601</v>
      </c>
      <c r="L694" s="60" t="s">
        <v>1537</v>
      </c>
      <c r="M694" s="54" t="s">
        <v>345</v>
      </c>
      <c r="N694" s="85">
        <v>5</v>
      </c>
      <c r="O694" s="54" t="s">
        <v>564</v>
      </c>
      <c r="P694" s="54">
        <v>35</v>
      </c>
    </row>
    <row r="695" spans="2:16">
      <c r="B695" s="28" t="s">
        <v>82</v>
      </c>
      <c r="C695" s="54" t="s">
        <v>1463</v>
      </c>
      <c r="D695" s="54" t="s">
        <v>192</v>
      </c>
      <c r="E695" s="60" t="s">
        <v>193</v>
      </c>
      <c r="F695" s="85" t="s">
        <v>342</v>
      </c>
      <c r="G695" s="85" t="s">
        <v>343</v>
      </c>
      <c r="H695" s="86" t="s">
        <v>344</v>
      </c>
      <c r="I695" s="87" t="str">
        <f t="shared" si="28"/>
        <v>Golay0442_S0702</v>
      </c>
      <c r="J695" s="87" t="str">
        <f t="shared" si="29"/>
        <v>gtcCATACACGCACCtgGTGYCAGCMGCCGCGGTA</v>
      </c>
      <c r="K695" s="54" t="s">
        <v>601</v>
      </c>
      <c r="L695" s="60" t="s">
        <v>1537</v>
      </c>
      <c r="M695" s="54" t="s">
        <v>345</v>
      </c>
      <c r="N695" s="85">
        <v>5</v>
      </c>
      <c r="O695" s="54" t="s">
        <v>564</v>
      </c>
      <c r="P695" s="54">
        <v>35</v>
      </c>
    </row>
    <row r="696" spans="2:16">
      <c r="B696" s="28" t="s">
        <v>81</v>
      </c>
      <c r="C696" s="54" t="s">
        <v>1464</v>
      </c>
      <c r="D696" s="54" t="s">
        <v>194</v>
      </c>
      <c r="E696" s="60" t="s">
        <v>195</v>
      </c>
      <c r="F696" s="85" t="s">
        <v>342</v>
      </c>
      <c r="G696" s="85" t="s">
        <v>343</v>
      </c>
      <c r="H696" s="86" t="s">
        <v>344</v>
      </c>
      <c r="I696" s="87" t="str">
        <f t="shared" si="28"/>
        <v>Golay0443_S0928</v>
      </c>
      <c r="J696" s="87" t="str">
        <f t="shared" si="29"/>
        <v>gtcACCTCAGTCAAGtgGTGYCAGCMGCCGCGGTA</v>
      </c>
      <c r="K696" s="54" t="s">
        <v>601</v>
      </c>
      <c r="L696" s="60" t="s">
        <v>1537</v>
      </c>
      <c r="M696" s="54" t="s">
        <v>345</v>
      </c>
      <c r="N696" s="85">
        <v>5</v>
      </c>
      <c r="O696" s="54" t="s">
        <v>564</v>
      </c>
      <c r="P696" s="54">
        <v>35</v>
      </c>
    </row>
    <row r="697" spans="2:16">
      <c r="B697" s="28" t="s">
        <v>80</v>
      </c>
      <c r="C697" s="54" t="s">
        <v>1465</v>
      </c>
      <c r="D697" s="54" t="s">
        <v>196</v>
      </c>
      <c r="E697" s="60" t="s">
        <v>197</v>
      </c>
      <c r="F697" s="85" t="s">
        <v>342</v>
      </c>
      <c r="G697" s="85" t="s">
        <v>343</v>
      </c>
      <c r="H697" s="86" t="s">
        <v>344</v>
      </c>
      <c r="I697" s="87" t="str">
        <f t="shared" si="28"/>
        <v>Golay0444_S0931</v>
      </c>
      <c r="J697" s="87" t="str">
        <f t="shared" si="29"/>
        <v>gtcTCGACCAAACACtgGTGYCAGCMGCCGCGGTA</v>
      </c>
      <c r="K697" s="54" t="s">
        <v>601</v>
      </c>
      <c r="L697" s="60" t="s">
        <v>1537</v>
      </c>
      <c r="M697" s="54" t="s">
        <v>345</v>
      </c>
      <c r="N697" s="85">
        <v>5</v>
      </c>
      <c r="O697" s="54" t="s">
        <v>564</v>
      </c>
      <c r="P697" s="54">
        <v>35</v>
      </c>
    </row>
    <row r="698" spans="2:16">
      <c r="B698" s="28" t="s">
        <v>79</v>
      </c>
      <c r="C698" s="54" t="s">
        <v>1466</v>
      </c>
      <c r="D698" s="54" t="s">
        <v>198</v>
      </c>
      <c r="E698" s="60" t="s">
        <v>199</v>
      </c>
      <c r="F698" s="85" t="s">
        <v>342</v>
      </c>
      <c r="G698" s="85" t="s">
        <v>343</v>
      </c>
      <c r="H698" s="86" t="s">
        <v>344</v>
      </c>
      <c r="I698" s="87" t="str">
        <f t="shared" si="28"/>
        <v>Golay0445_S1071</v>
      </c>
      <c r="J698" s="87" t="str">
        <f t="shared" si="29"/>
        <v>gtcCCACCCAGTAACtgGTGYCAGCMGCCGCGGTA</v>
      </c>
      <c r="K698" s="54" t="s">
        <v>601</v>
      </c>
      <c r="L698" s="60" t="s">
        <v>1537</v>
      </c>
      <c r="M698" s="54" t="s">
        <v>345</v>
      </c>
      <c r="N698" s="85">
        <v>5</v>
      </c>
      <c r="O698" s="54" t="s">
        <v>25</v>
      </c>
      <c r="P698" s="54">
        <v>35</v>
      </c>
    </row>
    <row r="699" spans="2:16">
      <c r="B699" s="29" t="s">
        <v>78</v>
      </c>
      <c r="C699" s="54" t="s">
        <v>1467</v>
      </c>
      <c r="D699" s="54" t="s">
        <v>200</v>
      </c>
      <c r="E699" s="60" t="s">
        <v>201</v>
      </c>
      <c r="F699" s="85" t="s">
        <v>342</v>
      </c>
      <c r="G699" s="85" t="s">
        <v>343</v>
      </c>
      <c r="H699" s="86" t="s">
        <v>344</v>
      </c>
      <c r="I699" s="87" t="str">
        <f t="shared" si="28"/>
        <v>Golay0446_S0787</v>
      </c>
      <c r="J699" s="87" t="str">
        <f t="shared" si="29"/>
        <v>gtcATATCGCGATGAtgGTGYCAGCMGCCGCGGTA</v>
      </c>
      <c r="K699" s="54" t="s">
        <v>601</v>
      </c>
      <c r="L699" s="60" t="s">
        <v>1537</v>
      </c>
      <c r="M699" s="54" t="s">
        <v>345</v>
      </c>
      <c r="N699" s="85">
        <v>5</v>
      </c>
      <c r="O699" s="54" t="s">
        <v>564</v>
      </c>
      <c r="P699" s="54">
        <v>35</v>
      </c>
    </row>
    <row r="700" spans="2:16">
      <c r="B700" s="54" t="s">
        <v>77</v>
      </c>
      <c r="C700" s="54" t="s">
        <v>1468</v>
      </c>
      <c r="D700" s="54" t="s">
        <v>202</v>
      </c>
      <c r="E700" s="60" t="s">
        <v>203</v>
      </c>
      <c r="F700" s="85" t="s">
        <v>342</v>
      </c>
      <c r="G700" s="85" t="s">
        <v>343</v>
      </c>
      <c r="H700" s="86" t="s">
        <v>344</v>
      </c>
      <c r="I700" s="87" t="str">
        <f t="shared" si="28"/>
        <v>Golay0447_S0388</v>
      </c>
      <c r="J700" s="87" t="str">
        <f t="shared" si="29"/>
        <v>gtcCGCCGGTAATCTtgGTGYCAGCMGCCGCGGTA</v>
      </c>
      <c r="K700" s="54" t="s">
        <v>601</v>
      </c>
      <c r="L700" s="60" t="s">
        <v>1537</v>
      </c>
      <c r="M700" s="54" t="s">
        <v>345</v>
      </c>
      <c r="N700" s="85">
        <v>5</v>
      </c>
      <c r="O700" s="54" t="s">
        <v>564</v>
      </c>
      <c r="P700" s="54">
        <v>35</v>
      </c>
    </row>
    <row r="701" spans="2:16">
      <c r="B701" s="54" t="s">
        <v>76</v>
      </c>
      <c r="C701" s="54" t="s">
        <v>1469</v>
      </c>
      <c r="D701" s="54" t="s">
        <v>204</v>
      </c>
      <c r="E701" s="60" t="s">
        <v>205</v>
      </c>
      <c r="F701" s="85" t="s">
        <v>342</v>
      </c>
      <c r="G701" s="85" t="s">
        <v>343</v>
      </c>
      <c r="H701" s="86" t="s">
        <v>344</v>
      </c>
      <c r="I701" s="87" t="str">
        <f t="shared" si="28"/>
        <v>Golay0448_S0438</v>
      </c>
      <c r="J701" s="87" t="str">
        <f t="shared" si="29"/>
        <v>gtcCCGATGCCTTGAtgGTGYCAGCMGCCGCGGTA</v>
      </c>
      <c r="K701" s="54" t="s">
        <v>601</v>
      </c>
      <c r="L701" s="60" t="s">
        <v>1537</v>
      </c>
      <c r="M701" s="54" t="s">
        <v>345</v>
      </c>
      <c r="N701" s="85">
        <v>5</v>
      </c>
      <c r="O701" s="54" t="s">
        <v>564</v>
      </c>
      <c r="P701" s="54">
        <v>35</v>
      </c>
    </row>
    <row r="702" spans="2:16">
      <c r="B702" s="54" t="s">
        <v>75</v>
      </c>
      <c r="C702" s="54" t="s">
        <v>1470</v>
      </c>
      <c r="D702" s="54" t="s">
        <v>206</v>
      </c>
      <c r="E702" s="60" t="s">
        <v>207</v>
      </c>
      <c r="F702" s="85" t="s">
        <v>342</v>
      </c>
      <c r="G702" s="85" t="s">
        <v>343</v>
      </c>
      <c r="H702" s="86" t="s">
        <v>344</v>
      </c>
      <c r="I702" s="87" t="str">
        <f t="shared" si="28"/>
        <v>Golay0449_S1049</v>
      </c>
      <c r="J702" s="87" t="str">
        <f t="shared" si="29"/>
        <v>gtcAGCAGGCACGAAtgGTGYCAGCMGCCGCGGTA</v>
      </c>
      <c r="K702" s="54" t="s">
        <v>601</v>
      </c>
      <c r="L702" s="60" t="s">
        <v>1537</v>
      </c>
      <c r="M702" s="54" t="s">
        <v>345</v>
      </c>
      <c r="N702" s="85">
        <v>5</v>
      </c>
      <c r="O702" s="54" t="s">
        <v>564</v>
      </c>
      <c r="P702" s="54">
        <v>35</v>
      </c>
    </row>
    <row r="703" spans="2:16">
      <c r="B703" s="54" t="s">
        <v>74</v>
      </c>
      <c r="C703" s="54" t="s">
        <v>1471</v>
      </c>
      <c r="D703" s="54" t="s">
        <v>208</v>
      </c>
      <c r="E703" s="60" t="s">
        <v>209</v>
      </c>
      <c r="F703" s="85" t="s">
        <v>342</v>
      </c>
      <c r="G703" s="85" t="s">
        <v>343</v>
      </c>
      <c r="H703" s="86" t="s">
        <v>344</v>
      </c>
      <c r="I703" s="87" t="str">
        <f t="shared" si="28"/>
        <v>Golay0450_S0369</v>
      </c>
      <c r="J703" s="87" t="str">
        <f t="shared" si="29"/>
        <v>gtcTACGCAGCACTAtgGTGYCAGCMGCCGCGGTA</v>
      </c>
      <c r="K703" s="54" t="s">
        <v>601</v>
      </c>
      <c r="L703" s="60" t="s">
        <v>1537</v>
      </c>
      <c r="M703" s="54" t="s">
        <v>345</v>
      </c>
      <c r="N703" s="85">
        <v>5</v>
      </c>
      <c r="O703" s="54" t="s">
        <v>564</v>
      </c>
      <c r="P703" s="54">
        <v>35</v>
      </c>
    </row>
    <row r="704" spans="2:16">
      <c r="B704" s="54" t="s">
        <v>73</v>
      </c>
      <c r="C704" s="54" t="s">
        <v>1472</v>
      </c>
      <c r="D704" s="54" t="s">
        <v>210</v>
      </c>
      <c r="E704" s="60" t="s">
        <v>211</v>
      </c>
      <c r="F704" s="85" t="s">
        <v>342</v>
      </c>
      <c r="G704" s="85" t="s">
        <v>343</v>
      </c>
      <c r="H704" s="86" t="s">
        <v>344</v>
      </c>
      <c r="I704" s="87" t="str">
        <f t="shared" si="28"/>
        <v>Golay0451_S0861</v>
      </c>
      <c r="J704" s="87" t="str">
        <f t="shared" si="29"/>
        <v>gtcCGCTTAGTGCTGtgGTGYCAGCMGCCGCGGTA</v>
      </c>
      <c r="K704" s="54" t="s">
        <v>601</v>
      </c>
      <c r="L704" s="60" t="s">
        <v>1537</v>
      </c>
      <c r="M704" s="54" t="s">
        <v>345</v>
      </c>
      <c r="N704" s="85">
        <v>5</v>
      </c>
      <c r="O704" s="54" t="s">
        <v>564</v>
      </c>
      <c r="P704" s="54">
        <v>35</v>
      </c>
    </row>
    <row r="705" spans="2:16">
      <c r="B705" s="54" t="s">
        <v>72</v>
      </c>
      <c r="C705" s="54" t="s">
        <v>1473</v>
      </c>
      <c r="D705" s="54" t="s">
        <v>212</v>
      </c>
      <c r="E705" s="60" t="s">
        <v>213</v>
      </c>
      <c r="F705" s="85" t="s">
        <v>342</v>
      </c>
      <c r="G705" s="85" t="s">
        <v>343</v>
      </c>
      <c r="H705" s="86" t="s">
        <v>344</v>
      </c>
      <c r="I705" s="87" t="str">
        <f t="shared" si="28"/>
        <v>Golay0452_S0451</v>
      </c>
      <c r="J705" s="87" t="str">
        <f t="shared" si="29"/>
        <v>gtcCAAAGTTTGCGAtgGTGYCAGCMGCCGCGGTA</v>
      </c>
      <c r="K705" s="54" t="s">
        <v>601</v>
      </c>
      <c r="L705" s="60" t="s">
        <v>1537</v>
      </c>
      <c r="M705" s="54" t="s">
        <v>345</v>
      </c>
      <c r="N705" s="85">
        <v>5</v>
      </c>
      <c r="O705" s="54" t="s">
        <v>564</v>
      </c>
      <c r="P705" s="54">
        <v>35</v>
      </c>
    </row>
    <row r="706" spans="2:16">
      <c r="B706" s="54" t="s">
        <v>71</v>
      </c>
      <c r="C706" s="54" t="s">
        <v>1474</v>
      </c>
      <c r="D706" s="54" t="s">
        <v>214</v>
      </c>
      <c r="E706" s="60" t="s">
        <v>215</v>
      </c>
      <c r="F706" s="85" t="s">
        <v>342</v>
      </c>
      <c r="G706" s="85" t="s">
        <v>343</v>
      </c>
      <c r="H706" s="86" t="s">
        <v>344</v>
      </c>
      <c r="I706" s="87" t="str">
        <f t="shared" si="28"/>
        <v>Golay0453_S0924</v>
      </c>
      <c r="J706" s="87" t="str">
        <f t="shared" si="29"/>
        <v>gtcTCGAGCCGATCTtgGTGYCAGCMGCCGCGGTA</v>
      </c>
      <c r="K706" s="54" t="s">
        <v>601</v>
      </c>
      <c r="L706" s="60" t="s">
        <v>1537</v>
      </c>
      <c r="M706" s="54" t="s">
        <v>345</v>
      </c>
      <c r="N706" s="85">
        <v>5</v>
      </c>
      <c r="O706" s="54" t="s">
        <v>564</v>
      </c>
      <c r="P706" s="54">
        <v>35</v>
      </c>
    </row>
    <row r="707" spans="2:16">
      <c r="B707" s="54" t="s">
        <v>70</v>
      </c>
      <c r="C707" s="54" t="s">
        <v>1475</v>
      </c>
      <c r="D707" s="54" t="s">
        <v>216</v>
      </c>
      <c r="E707" s="60" t="s">
        <v>217</v>
      </c>
      <c r="F707" s="85" t="s">
        <v>342</v>
      </c>
      <c r="G707" s="85" t="s">
        <v>343</v>
      </c>
      <c r="H707" s="86" t="s">
        <v>344</v>
      </c>
      <c r="I707" s="87" t="str">
        <f t="shared" si="28"/>
        <v>Golay0454_S0847</v>
      </c>
      <c r="J707" s="87" t="str">
        <f t="shared" si="29"/>
        <v>gtcCTCATCATGTTCtgGTGYCAGCMGCCGCGGTA</v>
      </c>
      <c r="K707" s="54" t="s">
        <v>601</v>
      </c>
      <c r="L707" s="60" t="s">
        <v>1537</v>
      </c>
      <c r="M707" s="54" t="s">
        <v>345</v>
      </c>
      <c r="N707" s="85">
        <v>5</v>
      </c>
      <c r="O707" s="54" t="s">
        <v>564</v>
      </c>
      <c r="P707" s="54">
        <v>35</v>
      </c>
    </row>
    <row r="708" spans="2:16">
      <c r="B708" s="54" t="s">
        <v>69</v>
      </c>
      <c r="C708" s="54" t="s">
        <v>1476</v>
      </c>
      <c r="D708" s="54" t="s">
        <v>218</v>
      </c>
      <c r="E708" s="60" t="s">
        <v>219</v>
      </c>
      <c r="F708" s="85" t="s">
        <v>342</v>
      </c>
      <c r="G708" s="85" t="s">
        <v>343</v>
      </c>
      <c r="H708" s="86" t="s">
        <v>344</v>
      </c>
      <c r="I708" s="87" t="str">
        <f t="shared" si="28"/>
        <v>Golay0455_S0795</v>
      </c>
      <c r="J708" s="87" t="str">
        <f t="shared" si="29"/>
        <v>gtcCCAGGGACTTCTtgGTGYCAGCMGCCGCGGTA</v>
      </c>
      <c r="K708" s="54" t="s">
        <v>601</v>
      </c>
      <c r="L708" s="60" t="s">
        <v>1537</v>
      </c>
      <c r="M708" s="54" t="s">
        <v>345</v>
      </c>
      <c r="N708" s="85">
        <v>5</v>
      </c>
      <c r="O708" s="54" t="s">
        <v>564</v>
      </c>
      <c r="P708" s="54">
        <v>35</v>
      </c>
    </row>
    <row r="709" spans="2:16">
      <c r="B709" s="54" t="s">
        <v>68</v>
      </c>
      <c r="C709" s="54" t="s">
        <v>1477</v>
      </c>
      <c r="D709" s="54" t="s">
        <v>220</v>
      </c>
      <c r="E709" s="60" t="s">
        <v>221</v>
      </c>
      <c r="F709" s="85" t="s">
        <v>342</v>
      </c>
      <c r="G709" s="85" t="s">
        <v>343</v>
      </c>
      <c r="H709" s="86" t="s">
        <v>344</v>
      </c>
      <c r="I709" s="87" t="str">
        <f t="shared" si="28"/>
        <v>Golay0456_S0398</v>
      </c>
      <c r="J709" s="87" t="str">
        <f t="shared" si="29"/>
        <v>gtcGCAATCCTTGCGtgGTGYCAGCMGCCGCGGTA</v>
      </c>
      <c r="K709" s="54" t="s">
        <v>601</v>
      </c>
      <c r="L709" s="60" t="s">
        <v>1537</v>
      </c>
      <c r="M709" s="54" t="s">
        <v>345</v>
      </c>
      <c r="N709" s="85">
        <v>5</v>
      </c>
      <c r="O709" s="54" t="s">
        <v>564</v>
      </c>
      <c r="P709" s="54">
        <v>35</v>
      </c>
    </row>
    <row r="710" spans="2:16">
      <c r="B710" s="54" t="s">
        <v>67</v>
      </c>
      <c r="C710" s="54" t="s">
        <v>1478</v>
      </c>
      <c r="D710" s="54" t="s">
        <v>222</v>
      </c>
      <c r="E710" s="60" t="s">
        <v>223</v>
      </c>
      <c r="F710" s="85" t="s">
        <v>342</v>
      </c>
      <c r="G710" s="85" t="s">
        <v>343</v>
      </c>
      <c r="H710" s="86" t="s">
        <v>344</v>
      </c>
      <c r="I710" s="87" t="str">
        <f t="shared" si="28"/>
        <v>Golay0457_S0364</v>
      </c>
      <c r="J710" s="87" t="str">
        <f t="shared" si="29"/>
        <v>gtcCCTGCTTCCTTCtgGTGYCAGCMGCCGCGGTA</v>
      </c>
      <c r="K710" s="54" t="s">
        <v>601</v>
      </c>
      <c r="L710" s="60" t="s">
        <v>1537</v>
      </c>
      <c r="M710" s="54" t="s">
        <v>345</v>
      </c>
      <c r="N710" s="85">
        <v>5</v>
      </c>
      <c r="O710" s="54" t="s">
        <v>564</v>
      </c>
      <c r="P710" s="54">
        <v>35</v>
      </c>
    </row>
    <row r="711" spans="2:16">
      <c r="B711" s="54" t="s">
        <v>66</v>
      </c>
      <c r="C711" s="54" t="s">
        <v>1479</v>
      </c>
      <c r="D711" s="54" t="s">
        <v>224</v>
      </c>
      <c r="E711" s="60" t="s">
        <v>225</v>
      </c>
      <c r="F711" s="85" t="s">
        <v>342</v>
      </c>
      <c r="G711" s="85" t="s">
        <v>343</v>
      </c>
      <c r="H711" s="86" t="s">
        <v>344</v>
      </c>
      <c r="I711" s="87" t="str">
        <f t="shared" si="28"/>
        <v>Golay0458_S0876</v>
      </c>
      <c r="J711" s="87" t="str">
        <f t="shared" si="29"/>
        <v>gtcCAAGGCACAAGGtgGTGYCAGCMGCCGCGGTA</v>
      </c>
      <c r="K711" s="54" t="s">
        <v>601</v>
      </c>
      <c r="L711" s="60" t="s">
        <v>1537</v>
      </c>
      <c r="M711" s="54" t="s">
        <v>345</v>
      </c>
      <c r="N711" s="85">
        <v>5</v>
      </c>
      <c r="O711" s="54" t="s">
        <v>564</v>
      </c>
      <c r="P711" s="54">
        <v>35</v>
      </c>
    </row>
    <row r="712" spans="2:16">
      <c r="B712" s="54" t="s">
        <v>65</v>
      </c>
      <c r="C712" s="54" t="s">
        <v>1480</v>
      </c>
      <c r="D712" s="54" t="s">
        <v>226</v>
      </c>
      <c r="E712" s="60" t="s">
        <v>227</v>
      </c>
      <c r="F712" s="85" t="s">
        <v>342</v>
      </c>
      <c r="G712" s="85" t="s">
        <v>343</v>
      </c>
      <c r="H712" s="86" t="s">
        <v>344</v>
      </c>
      <c r="I712" s="87" t="str">
        <f t="shared" si="28"/>
        <v>Golay0459_S0536</v>
      </c>
      <c r="J712" s="87" t="str">
        <f t="shared" si="29"/>
        <v>gtcGGCCTATAAGTCtgGTGYCAGCMGCCGCGGTA</v>
      </c>
      <c r="K712" s="54" t="s">
        <v>601</v>
      </c>
      <c r="L712" s="60" t="s">
        <v>1537</v>
      </c>
      <c r="M712" s="54" t="s">
        <v>345</v>
      </c>
      <c r="N712" s="85">
        <v>5</v>
      </c>
      <c r="O712" s="54" t="s">
        <v>564</v>
      </c>
      <c r="P712" s="54">
        <v>35</v>
      </c>
    </row>
    <row r="713" spans="2:16">
      <c r="B713" s="54" t="s">
        <v>64</v>
      </c>
      <c r="C713" s="54" t="s">
        <v>1481</v>
      </c>
      <c r="D713" s="54" t="s">
        <v>228</v>
      </c>
      <c r="E713" s="60" t="s">
        <v>229</v>
      </c>
      <c r="F713" s="85" t="s">
        <v>342</v>
      </c>
      <c r="G713" s="85" t="s">
        <v>343</v>
      </c>
      <c r="H713" s="86" t="s">
        <v>344</v>
      </c>
      <c r="I713" s="87" t="str">
        <f t="shared" si="28"/>
        <v>Golay0460_S0588</v>
      </c>
      <c r="J713" s="87" t="str">
        <f t="shared" si="29"/>
        <v>gtcTCCATTTCATGCtgGTGYCAGCMGCCGCGGTA</v>
      </c>
      <c r="K713" s="54" t="s">
        <v>601</v>
      </c>
      <c r="L713" s="60" t="s">
        <v>1537</v>
      </c>
      <c r="M713" s="54" t="s">
        <v>345</v>
      </c>
      <c r="N713" s="85">
        <v>5</v>
      </c>
      <c r="O713" s="54" t="s">
        <v>564</v>
      </c>
      <c r="P713" s="54">
        <v>35</v>
      </c>
    </row>
    <row r="714" spans="2:16">
      <c r="B714" s="54" t="s">
        <v>63</v>
      </c>
      <c r="C714" s="54" t="s">
        <v>1482</v>
      </c>
      <c r="D714" s="54" t="s">
        <v>230</v>
      </c>
      <c r="E714" s="60" t="s">
        <v>231</v>
      </c>
      <c r="F714" s="85" t="s">
        <v>342</v>
      </c>
      <c r="G714" s="85" t="s">
        <v>343</v>
      </c>
      <c r="H714" s="86" t="s">
        <v>344</v>
      </c>
      <c r="I714" s="87" t="str">
        <f t="shared" si="28"/>
        <v>Golay0461_S0991</v>
      </c>
      <c r="J714" s="87" t="str">
        <f t="shared" si="29"/>
        <v>gtcTCGGCGATCATCtgGTGYCAGCMGCCGCGGTA</v>
      </c>
      <c r="K714" s="54" t="s">
        <v>601</v>
      </c>
      <c r="L714" s="60" t="s">
        <v>1537</v>
      </c>
      <c r="M714" s="54" t="s">
        <v>345</v>
      </c>
      <c r="N714" s="85">
        <v>5</v>
      </c>
      <c r="O714" s="54" t="s">
        <v>564</v>
      </c>
      <c r="P714" s="54">
        <v>35</v>
      </c>
    </row>
    <row r="715" spans="2:16">
      <c r="B715" s="54" t="s">
        <v>62</v>
      </c>
      <c r="C715" s="54" t="s">
        <v>1483</v>
      </c>
      <c r="D715" s="54" t="s">
        <v>232</v>
      </c>
      <c r="E715" s="60" t="s">
        <v>233</v>
      </c>
      <c r="F715" s="85" t="s">
        <v>342</v>
      </c>
      <c r="G715" s="85" t="s">
        <v>343</v>
      </c>
      <c r="H715" s="86" t="s">
        <v>344</v>
      </c>
      <c r="I715" s="87" t="str">
        <f t="shared" si="28"/>
        <v>Golay0462_S0529</v>
      </c>
      <c r="J715" s="87" t="str">
        <f t="shared" si="29"/>
        <v>gtcGTTTCACGCGAAtgGTGYCAGCMGCCGCGGTA</v>
      </c>
      <c r="K715" s="54" t="s">
        <v>601</v>
      </c>
      <c r="L715" s="60" t="s">
        <v>1537</v>
      </c>
      <c r="M715" s="54" t="s">
        <v>345</v>
      </c>
      <c r="N715" s="85">
        <v>5</v>
      </c>
      <c r="O715" s="54" t="s">
        <v>564</v>
      </c>
      <c r="P715" s="54">
        <v>35</v>
      </c>
    </row>
    <row r="716" spans="2:16">
      <c r="B716" s="54" t="s">
        <v>61</v>
      </c>
      <c r="C716" s="54" t="s">
        <v>1484</v>
      </c>
      <c r="D716" s="54" t="s">
        <v>234</v>
      </c>
      <c r="E716" s="60" t="s">
        <v>235</v>
      </c>
      <c r="F716" s="85" t="s">
        <v>342</v>
      </c>
      <c r="G716" s="85" t="s">
        <v>343</v>
      </c>
      <c r="H716" s="86" t="s">
        <v>344</v>
      </c>
      <c r="I716" s="87" t="str">
        <f t="shared" si="28"/>
        <v>Golay0463_S0856</v>
      </c>
      <c r="J716" s="87" t="str">
        <f t="shared" si="29"/>
        <v>gtcACAAGAACCTTGtgGTGYCAGCMGCCGCGGTA</v>
      </c>
      <c r="K716" s="54" t="s">
        <v>601</v>
      </c>
      <c r="L716" s="60" t="s">
        <v>1537</v>
      </c>
      <c r="M716" s="54" t="s">
        <v>345</v>
      </c>
      <c r="N716" s="85">
        <v>5</v>
      </c>
      <c r="O716" s="54" t="s">
        <v>564</v>
      </c>
      <c r="P716" s="54">
        <v>35</v>
      </c>
    </row>
    <row r="717" spans="2:16">
      <c r="B717" s="54" t="s">
        <v>60</v>
      </c>
      <c r="C717" s="54" t="s">
        <v>1485</v>
      </c>
      <c r="D717" s="54" t="s">
        <v>236</v>
      </c>
      <c r="E717" s="60" t="s">
        <v>237</v>
      </c>
      <c r="F717" s="85" t="s">
        <v>342</v>
      </c>
      <c r="G717" s="85" t="s">
        <v>343</v>
      </c>
      <c r="H717" s="86" t="s">
        <v>344</v>
      </c>
      <c r="I717" s="87" t="str">
        <f t="shared" si="28"/>
        <v>Golay0464_S0800</v>
      </c>
      <c r="J717" s="87" t="str">
        <f t="shared" si="29"/>
        <v>gtcTACTCTCTTAGCtgGTGYCAGCMGCCGCGGTA</v>
      </c>
      <c r="K717" s="54" t="s">
        <v>601</v>
      </c>
      <c r="L717" s="60" t="s">
        <v>1537</v>
      </c>
      <c r="M717" s="54" t="s">
        <v>345</v>
      </c>
      <c r="N717" s="85">
        <v>5</v>
      </c>
      <c r="O717" s="54" t="s">
        <v>564</v>
      </c>
      <c r="P717" s="54">
        <v>35</v>
      </c>
    </row>
    <row r="718" spans="2:16">
      <c r="B718" s="54" t="s">
        <v>59</v>
      </c>
      <c r="C718" s="54" t="s">
        <v>1486</v>
      </c>
      <c r="D718" s="54" t="s">
        <v>238</v>
      </c>
      <c r="E718" s="60" t="s">
        <v>239</v>
      </c>
      <c r="F718" s="85" t="s">
        <v>342</v>
      </c>
      <c r="G718" s="85" t="s">
        <v>343</v>
      </c>
      <c r="H718" s="86" t="s">
        <v>344</v>
      </c>
      <c r="I718" s="87" t="str">
        <f t="shared" si="28"/>
        <v>Golay0465_S0652</v>
      </c>
      <c r="J718" s="87" t="str">
        <f t="shared" si="29"/>
        <v>gtcAACTGTTCGCGCtgGTGYCAGCMGCCGCGGTA</v>
      </c>
      <c r="K718" s="54" t="s">
        <v>601</v>
      </c>
      <c r="L718" s="60" t="s">
        <v>1537</v>
      </c>
      <c r="M718" s="54" t="s">
        <v>345</v>
      </c>
      <c r="N718" s="85">
        <v>5</v>
      </c>
      <c r="O718" s="54" t="s">
        <v>564</v>
      </c>
      <c r="P718" s="54">
        <v>35</v>
      </c>
    </row>
    <row r="719" spans="2:16">
      <c r="B719" s="54" t="s">
        <v>58</v>
      </c>
      <c r="C719" s="54" t="s">
        <v>1487</v>
      </c>
      <c r="D719" s="54" t="s">
        <v>240</v>
      </c>
      <c r="E719" s="60" t="s">
        <v>241</v>
      </c>
      <c r="F719" s="85" t="s">
        <v>342</v>
      </c>
      <c r="G719" s="85" t="s">
        <v>343</v>
      </c>
      <c r="H719" s="86" t="s">
        <v>344</v>
      </c>
      <c r="I719" s="87" t="str">
        <f t="shared" si="28"/>
        <v>Golay0466_S0819</v>
      </c>
      <c r="J719" s="87" t="str">
        <f t="shared" si="29"/>
        <v>gtcCGAAGCATCTACtgGTGYCAGCMGCCGCGGTA</v>
      </c>
      <c r="K719" s="54" t="s">
        <v>601</v>
      </c>
      <c r="L719" s="60" t="s">
        <v>1537</v>
      </c>
      <c r="M719" s="54" t="s">
        <v>345</v>
      </c>
      <c r="N719" s="85">
        <v>5</v>
      </c>
      <c r="O719" s="54" t="s">
        <v>564</v>
      </c>
      <c r="P719" s="54">
        <v>35</v>
      </c>
    </row>
    <row r="720" spans="2:16">
      <c r="B720" s="54" t="s">
        <v>57</v>
      </c>
      <c r="C720" s="54" t="s">
        <v>1488</v>
      </c>
      <c r="D720" s="54" t="s">
        <v>242</v>
      </c>
      <c r="E720" s="60" t="s">
        <v>243</v>
      </c>
      <c r="F720" s="85" t="s">
        <v>342</v>
      </c>
      <c r="G720" s="85" t="s">
        <v>343</v>
      </c>
      <c r="H720" s="86" t="s">
        <v>344</v>
      </c>
      <c r="I720" s="87" t="str">
        <f t="shared" si="28"/>
        <v>Golay0467_S0544</v>
      </c>
      <c r="J720" s="87" t="str">
        <f t="shared" si="29"/>
        <v>gtcGTTTGGCCACACtgGTGYCAGCMGCCGCGGTA</v>
      </c>
      <c r="K720" s="54" t="s">
        <v>601</v>
      </c>
      <c r="L720" s="60" t="s">
        <v>1537</v>
      </c>
      <c r="M720" s="54" t="s">
        <v>345</v>
      </c>
      <c r="N720" s="85">
        <v>5</v>
      </c>
      <c r="O720" s="54" t="s">
        <v>564</v>
      </c>
      <c r="P720" s="54">
        <v>35</v>
      </c>
    </row>
    <row r="721" spans="2:16">
      <c r="B721" s="54" t="s">
        <v>56</v>
      </c>
      <c r="C721" s="54" t="s">
        <v>1489</v>
      </c>
      <c r="D721" s="54" t="s">
        <v>244</v>
      </c>
      <c r="E721" s="60" t="s">
        <v>245</v>
      </c>
      <c r="F721" s="85" t="s">
        <v>342</v>
      </c>
      <c r="G721" s="85" t="s">
        <v>343</v>
      </c>
      <c r="H721" s="86" t="s">
        <v>344</v>
      </c>
      <c r="I721" s="87" t="str">
        <f t="shared" si="28"/>
        <v>Golay0468_S0415</v>
      </c>
      <c r="J721" s="87" t="str">
        <f t="shared" si="29"/>
        <v>gtcTCAGGTTGCCCAtgGTGYCAGCMGCCGCGGTA</v>
      </c>
      <c r="K721" s="54" t="s">
        <v>601</v>
      </c>
      <c r="L721" s="60" t="s">
        <v>1537</v>
      </c>
      <c r="M721" s="54" t="s">
        <v>345</v>
      </c>
      <c r="N721" s="85">
        <v>5</v>
      </c>
      <c r="O721" s="54" t="s">
        <v>564</v>
      </c>
      <c r="P721" s="54">
        <v>35</v>
      </c>
    </row>
    <row r="722" spans="2:16">
      <c r="B722" s="54" t="s">
        <v>55</v>
      </c>
      <c r="C722" s="54" t="s">
        <v>1490</v>
      </c>
      <c r="D722" s="54" t="s">
        <v>246</v>
      </c>
      <c r="E722" s="60" t="s">
        <v>247</v>
      </c>
      <c r="F722" s="85" t="s">
        <v>342</v>
      </c>
      <c r="G722" s="85" t="s">
        <v>343</v>
      </c>
      <c r="H722" s="86" t="s">
        <v>344</v>
      </c>
      <c r="I722" s="87" t="str">
        <f t="shared" si="28"/>
        <v>Golay0469_S0528</v>
      </c>
      <c r="J722" s="87" t="str">
        <f t="shared" si="29"/>
        <v>gtcTCATTCCACTCAtgGTGYCAGCMGCCGCGGTA</v>
      </c>
      <c r="K722" s="54" t="s">
        <v>601</v>
      </c>
      <c r="L722" s="60" t="s">
        <v>1537</v>
      </c>
      <c r="M722" s="54" t="s">
        <v>345</v>
      </c>
      <c r="N722" s="85">
        <v>5</v>
      </c>
      <c r="O722" s="54" t="s">
        <v>564</v>
      </c>
      <c r="P722" s="54">
        <v>35</v>
      </c>
    </row>
    <row r="723" spans="2:16">
      <c r="B723" s="54" t="s">
        <v>54</v>
      </c>
      <c r="C723" s="54" t="s">
        <v>1491</v>
      </c>
      <c r="D723" s="54" t="s">
        <v>248</v>
      </c>
      <c r="E723" s="60" t="s">
        <v>249</v>
      </c>
      <c r="F723" s="85" t="s">
        <v>342</v>
      </c>
      <c r="G723" s="85" t="s">
        <v>343</v>
      </c>
      <c r="H723" s="86" t="s">
        <v>344</v>
      </c>
      <c r="I723" s="87" t="str">
        <f t="shared" si="28"/>
        <v>Golay0470_S1059</v>
      </c>
      <c r="J723" s="87" t="str">
        <f t="shared" si="29"/>
        <v>gtcGTCACATCACGAtgGTGYCAGCMGCCGCGGTA</v>
      </c>
      <c r="K723" s="54" t="s">
        <v>601</v>
      </c>
      <c r="L723" s="60" t="s">
        <v>1537</v>
      </c>
      <c r="M723" s="54" t="s">
        <v>345</v>
      </c>
      <c r="N723" s="85">
        <v>5</v>
      </c>
      <c r="O723" s="54" t="s">
        <v>564</v>
      </c>
      <c r="P723" s="54">
        <v>35</v>
      </c>
    </row>
    <row r="724" spans="2:16">
      <c r="B724" s="54" t="s">
        <v>53</v>
      </c>
      <c r="C724" s="54" t="s">
        <v>1492</v>
      </c>
      <c r="D724" s="54" t="s">
        <v>250</v>
      </c>
      <c r="E724" s="60" t="s">
        <v>251</v>
      </c>
      <c r="F724" s="85" t="s">
        <v>342</v>
      </c>
      <c r="G724" s="85" t="s">
        <v>343</v>
      </c>
      <c r="H724" s="86" t="s">
        <v>344</v>
      </c>
      <c r="I724" s="87" t="str">
        <f t="shared" si="28"/>
        <v>Golay0471_S0780</v>
      </c>
      <c r="J724" s="87" t="str">
        <f t="shared" si="29"/>
        <v>gtcCGACATTTCTCTtgGTGYCAGCMGCCGCGGTA</v>
      </c>
      <c r="K724" s="54" t="s">
        <v>601</v>
      </c>
      <c r="L724" s="60" t="s">
        <v>1537</v>
      </c>
      <c r="M724" s="54" t="s">
        <v>345</v>
      </c>
      <c r="N724" s="85">
        <v>5</v>
      </c>
      <c r="O724" s="54" t="s">
        <v>564</v>
      </c>
      <c r="P724" s="54">
        <v>35</v>
      </c>
    </row>
    <row r="725" spans="2:16">
      <c r="B725" s="54" t="s">
        <v>52</v>
      </c>
      <c r="C725" s="54" t="s">
        <v>1493</v>
      </c>
      <c r="D725" s="54" t="s">
        <v>252</v>
      </c>
      <c r="E725" s="60" t="s">
        <v>253</v>
      </c>
      <c r="F725" s="85" t="s">
        <v>342</v>
      </c>
      <c r="G725" s="85" t="s">
        <v>343</v>
      </c>
      <c r="H725" s="86" t="s">
        <v>344</v>
      </c>
      <c r="I725" s="87" t="str">
        <f t="shared" si="28"/>
        <v>Golay0472_S0680</v>
      </c>
      <c r="J725" s="87" t="str">
        <f t="shared" si="29"/>
        <v>gtcGGACGTTAACTAtgGTGYCAGCMGCCGCGGTA</v>
      </c>
      <c r="K725" s="54" t="s">
        <v>601</v>
      </c>
      <c r="L725" s="60" t="s">
        <v>1537</v>
      </c>
      <c r="M725" s="54" t="s">
        <v>345</v>
      </c>
      <c r="N725" s="85">
        <v>5</v>
      </c>
      <c r="O725" s="54" t="s">
        <v>564</v>
      </c>
      <c r="P725" s="54">
        <v>35</v>
      </c>
    </row>
    <row r="726" spans="2:16">
      <c r="B726" s="54" t="s">
        <v>51</v>
      </c>
      <c r="C726" s="54" t="s">
        <v>1494</v>
      </c>
      <c r="D726" s="54" t="s">
        <v>254</v>
      </c>
      <c r="E726" s="60" t="s">
        <v>255</v>
      </c>
      <c r="F726" s="85" t="s">
        <v>342</v>
      </c>
      <c r="G726" s="85" t="s">
        <v>343</v>
      </c>
      <c r="H726" s="86" t="s">
        <v>344</v>
      </c>
      <c r="I726" s="87" t="str">
        <f t="shared" si="28"/>
        <v>Golay0473_S0494</v>
      </c>
      <c r="J726" s="87" t="str">
        <f t="shared" si="29"/>
        <v>gtcTAGCAGTTGCGTtgGTGYCAGCMGCCGCGGTA</v>
      </c>
      <c r="K726" s="54" t="s">
        <v>601</v>
      </c>
      <c r="L726" s="60" t="s">
        <v>1537</v>
      </c>
      <c r="M726" s="54" t="s">
        <v>345</v>
      </c>
      <c r="N726" s="85">
        <v>5</v>
      </c>
      <c r="O726" s="54" t="s">
        <v>564</v>
      </c>
      <c r="P726" s="54">
        <v>35</v>
      </c>
    </row>
    <row r="727" spans="2:16">
      <c r="B727" s="54" t="s">
        <v>50</v>
      </c>
      <c r="C727" s="54" t="s">
        <v>1495</v>
      </c>
      <c r="D727" s="54" t="s">
        <v>256</v>
      </c>
      <c r="E727" s="60" t="s">
        <v>257</v>
      </c>
      <c r="F727" s="85" t="s">
        <v>342</v>
      </c>
      <c r="G727" s="85" t="s">
        <v>343</v>
      </c>
      <c r="H727" s="86" t="s">
        <v>344</v>
      </c>
      <c r="I727" s="87" t="str">
        <f t="shared" si="28"/>
        <v>Golay0474_S0469</v>
      </c>
      <c r="J727" s="87" t="str">
        <f t="shared" si="29"/>
        <v>gtcCACGCTATTGGAtgGTGYCAGCMGCCGCGGTA</v>
      </c>
      <c r="K727" s="54" t="s">
        <v>601</v>
      </c>
      <c r="L727" s="60" t="s">
        <v>1537</v>
      </c>
      <c r="M727" s="54" t="s">
        <v>345</v>
      </c>
      <c r="N727" s="85">
        <v>5</v>
      </c>
      <c r="O727" s="54" t="s">
        <v>564</v>
      </c>
      <c r="P727" s="54">
        <v>35</v>
      </c>
    </row>
    <row r="728" spans="2:16">
      <c r="B728" s="54" t="s">
        <v>49</v>
      </c>
      <c r="C728" s="54" t="s">
        <v>1496</v>
      </c>
      <c r="D728" s="54" t="s">
        <v>258</v>
      </c>
      <c r="E728" s="60" t="s">
        <v>259</v>
      </c>
      <c r="F728" s="85" t="s">
        <v>342</v>
      </c>
      <c r="G728" s="85" t="s">
        <v>343</v>
      </c>
      <c r="H728" s="86" t="s">
        <v>344</v>
      </c>
      <c r="I728" s="87" t="str">
        <f t="shared" si="28"/>
        <v>Golay0475_S0456</v>
      </c>
      <c r="J728" s="87" t="str">
        <f t="shared" si="29"/>
        <v>gtcAACTTCACTTCCtgGTGYCAGCMGCCGCGGTA</v>
      </c>
      <c r="K728" s="54" t="s">
        <v>601</v>
      </c>
      <c r="L728" s="60" t="s">
        <v>1537</v>
      </c>
      <c r="M728" s="54" t="s">
        <v>345</v>
      </c>
      <c r="N728" s="85">
        <v>5</v>
      </c>
      <c r="O728" s="54" t="s">
        <v>564</v>
      </c>
      <c r="P728" s="54">
        <v>35</v>
      </c>
    </row>
    <row r="729" spans="2:16">
      <c r="B729" s="54" t="s">
        <v>48</v>
      </c>
      <c r="C729" s="54" t="s">
        <v>1497</v>
      </c>
      <c r="D729" s="54" t="s">
        <v>260</v>
      </c>
      <c r="E729" s="60" t="s">
        <v>261</v>
      </c>
      <c r="F729" s="85" t="s">
        <v>342</v>
      </c>
      <c r="G729" s="85" t="s">
        <v>343</v>
      </c>
      <c r="H729" s="86" t="s">
        <v>344</v>
      </c>
      <c r="I729" s="87" t="str">
        <f t="shared" si="28"/>
        <v>Golay0476_S1058</v>
      </c>
      <c r="J729" s="87" t="str">
        <f t="shared" si="29"/>
        <v>gtcCCAGTGGATATAtgGTGYCAGCMGCCGCGGTA</v>
      </c>
      <c r="K729" s="54" t="s">
        <v>601</v>
      </c>
      <c r="L729" s="60" t="s">
        <v>1537</v>
      </c>
      <c r="M729" s="54" t="s">
        <v>345</v>
      </c>
      <c r="N729" s="85">
        <v>5</v>
      </c>
      <c r="O729" s="54" t="s">
        <v>564</v>
      </c>
      <c r="P729" s="54">
        <v>35</v>
      </c>
    </row>
    <row r="730" spans="2:16">
      <c r="B730" s="54" t="s">
        <v>47</v>
      </c>
      <c r="C730" s="54" t="s">
        <v>1498</v>
      </c>
      <c r="D730" s="54" t="s">
        <v>262</v>
      </c>
      <c r="E730" s="60" t="s">
        <v>263</v>
      </c>
      <c r="F730" s="85" t="s">
        <v>342</v>
      </c>
      <c r="G730" s="85" t="s">
        <v>343</v>
      </c>
      <c r="H730" s="86" t="s">
        <v>344</v>
      </c>
      <c r="I730" s="87" t="str">
        <f t="shared" si="28"/>
        <v>Golay0477_S0897</v>
      </c>
      <c r="J730" s="87" t="str">
        <f t="shared" si="29"/>
        <v>gtcTGTGTGTAACGCtgGTGYCAGCMGCCGCGGTA</v>
      </c>
      <c r="K730" s="54" t="s">
        <v>601</v>
      </c>
      <c r="L730" s="60" t="s">
        <v>1537</v>
      </c>
      <c r="M730" s="54" t="s">
        <v>345</v>
      </c>
      <c r="N730" s="85">
        <v>5</v>
      </c>
      <c r="O730" s="54" t="s">
        <v>564</v>
      </c>
      <c r="P730" s="54">
        <v>35</v>
      </c>
    </row>
    <row r="731" spans="2:16">
      <c r="B731" s="54" t="s">
        <v>46</v>
      </c>
      <c r="C731" s="54" t="s">
        <v>1499</v>
      </c>
      <c r="D731" s="54" t="s">
        <v>264</v>
      </c>
      <c r="E731" s="60" t="s">
        <v>265</v>
      </c>
      <c r="F731" s="85" t="s">
        <v>342</v>
      </c>
      <c r="G731" s="85" t="s">
        <v>343</v>
      </c>
      <c r="H731" s="86" t="s">
        <v>344</v>
      </c>
      <c r="I731" s="87" t="str">
        <f t="shared" si="28"/>
        <v>Golay0478_S0441</v>
      </c>
      <c r="J731" s="87" t="str">
        <f t="shared" si="29"/>
        <v>gtcCCAATCGTGCAAtgGTGYCAGCMGCCGCGGTA</v>
      </c>
      <c r="K731" s="54" t="s">
        <v>601</v>
      </c>
      <c r="L731" s="60" t="s">
        <v>1537</v>
      </c>
      <c r="M731" s="54" t="s">
        <v>345</v>
      </c>
      <c r="N731" s="85">
        <v>5</v>
      </c>
      <c r="O731" s="54" t="s">
        <v>564</v>
      </c>
      <c r="P731" s="54">
        <v>35</v>
      </c>
    </row>
    <row r="732" spans="2:16">
      <c r="B732" s="54" t="s">
        <v>45</v>
      </c>
      <c r="C732" s="54" t="s">
        <v>1511</v>
      </c>
      <c r="D732" s="54" t="s">
        <v>266</v>
      </c>
      <c r="E732" s="60" t="s">
        <v>267</v>
      </c>
      <c r="F732" s="85" t="s">
        <v>342</v>
      </c>
      <c r="G732" s="85" t="s">
        <v>343</v>
      </c>
      <c r="H732" s="86" t="s">
        <v>344</v>
      </c>
      <c r="I732" s="87" t="str">
        <f t="shared" si="28"/>
        <v>Golay0479_S1012</v>
      </c>
      <c r="J732" s="87" t="str">
        <f t="shared" si="29"/>
        <v>gtcAGGCTAGCAGAGtgGTGYCAGCMGCCGCGGTA</v>
      </c>
      <c r="K732" s="54" t="s">
        <v>601</v>
      </c>
      <c r="L732" s="60" t="s">
        <v>1537</v>
      </c>
      <c r="M732" s="54" t="s">
        <v>345</v>
      </c>
      <c r="N732" s="85">
        <v>5</v>
      </c>
      <c r="O732" s="54" t="s">
        <v>564</v>
      </c>
      <c r="P732" s="54">
        <v>35</v>
      </c>
    </row>
    <row r="733" spans="2:16">
      <c r="B733" s="54" t="s">
        <v>44</v>
      </c>
      <c r="C733" s="54" t="s">
        <v>1500</v>
      </c>
      <c r="D733" s="54" t="s">
        <v>268</v>
      </c>
      <c r="E733" s="60" t="s">
        <v>269</v>
      </c>
      <c r="F733" s="85" t="s">
        <v>342</v>
      </c>
      <c r="G733" s="85" t="s">
        <v>343</v>
      </c>
      <c r="H733" s="86" t="s">
        <v>344</v>
      </c>
      <c r="I733" s="87" t="str">
        <f t="shared" si="28"/>
        <v>Golay0480_S0492</v>
      </c>
      <c r="J733" s="87" t="str">
        <f t="shared" si="29"/>
        <v>gtcGTCACTCCGAACtgGTGYCAGCMGCCGCGGTA</v>
      </c>
      <c r="K733" s="54" t="s">
        <v>601</v>
      </c>
      <c r="L733" s="60" t="s">
        <v>1537</v>
      </c>
      <c r="M733" s="54" t="s">
        <v>345</v>
      </c>
      <c r="N733" s="85">
        <v>5</v>
      </c>
      <c r="O733" s="54" t="s">
        <v>564</v>
      </c>
      <c r="P733" s="54">
        <v>35</v>
      </c>
    </row>
    <row r="734" spans="2:16">
      <c r="B734" s="54" t="s">
        <v>43</v>
      </c>
      <c r="C734" s="54" t="s">
        <v>1501</v>
      </c>
      <c r="D734" s="54" t="s">
        <v>270</v>
      </c>
      <c r="E734" s="60" t="s">
        <v>271</v>
      </c>
      <c r="F734" s="85" t="s">
        <v>342</v>
      </c>
      <c r="G734" s="85" t="s">
        <v>343</v>
      </c>
      <c r="H734" s="86" t="s">
        <v>344</v>
      </c>
      <c r="I734" s="87" t="str">
        <f t="shared" si="28"/>
        <v>Golay0481_S0476</v>
      </c>
      <c r="J734" s="87" t="str">
        <f t="shared" si="29"/>
        <v>gtcCACCGAAATCTGtgGTGYCAGCMGCCGCGGTA</v>
      </c>
      <c r="K734" s="54" t="s">
        <v>601</v>
      </c>
      <c r="L734" s="60" t="s">
        <v>1537</v>
      </c>
      <c r="M734" s="54" t="s">
        <v>345</v>
      </c>
      <c r="N734" s="85">
        <v>5</v>
      </c>
      <c r="O734" s="54" t="s">
        <v>564</v>
      </c>
      <c r="P734" s="54">
        <v>35</v>
      </c>
    </row>
    <row r="735" spans="2:16">
      <c r="B735" s="54" t="s">
        <v>42</v>
      </c>
      <c r="C735" s="54" t="s">
        <v>1502</v>
      </c>
      <c r="D735" s="54" t="s">
        <v>272</v>
      </c>
      <c r="E735" s="60" t="s">
        <v>273</v>
      </c>
      <c r="F735" s="85" t="s">
        <v>342</v>
      </c>
      <c r="G735" s="85" t="s">
        <v>343</v>
      </c>
      <c r="H735" s="86" t="s">
        <v>344</v>
      </c>
      <c r="I735" s="87" t="str">
        <f t="shared" si="28"/>
        <v>Golay0482_S0402</v>
      </c>
      <c r="J735" s="87" t="str">
        <f t="shared" si="29"/>
        <v>gtcTGACGTAGAACTtgGTGYCAGCMGCCGCGGTA</v>
      </c>
      <c r="K735" s="54" t="s">
        <v>601</v>
      </c>
      <c r="L735" s="60" t="s">
        <v>1537</v>
      </c>
      <c r="M735" s="54" t="s">
        <v>345</v>
      </c>
      <c r="N735" s="85">
        <v>5</v>
      </c>
      <c r="O735" s="54" t="s">
        <v>564</v>
      </c>
      <c r="P735" s="54">
        <v>35</v>
      </c>
    </row>
    <row r="736" spans="2:16">
      <c r="B736" s="54" t="s">
        <v>41</v>
      </c>
      <c r="C736" s="54" t="s">
        <v>1503</v>
      </c>
      <c r="D736" s="54" t="s">
        <v>274</v>
      </c>
      <c r="E736" s="60" t="s">
        <v>275</v>
      </c>
      <c r="F736" s="85" t="s">
        <v>342</v>
      </c>
      <c r="G736" s="85" t="s">
        <v>343</v>
      </c>
      <c r="H736" s="86" t="s">
        <v>344</v>
      </c>
      <c r="I736" s="87" t="str">
        <f t="shared" si="28"/>
        <v>Golay0483_S0683</v>
      </c>
      <c r="J736" s="87" t="str">
        <f t="shared" si="29"/>
        <v>gtcCTATGCCGGCTAtgGTGYCAGCMGCCGCGGTA</v>
      </c>
      <c r="K736" s="54" t="s">
        <v>601</v>
      </c>
      <c r="L736" s="60" t="s">
        <v>1537</v>
      </c>
      <c r="M736" s="54" t="s">
        <v>345</v>
      </c>
      <c r="N736" s="85">
        <v>5</v>
      </c>
      <c r="O736" s="54" t="s">
        <v>564</v>
      </c>
      <c r="P736" s="54">
        <v>35</v>
      </c>
    </row>
    <row r="737" spans="2:16">
      <c r="B737" s="54" t="s">
        <v>40</v>
      </c>
      <c r="C737" s="54" t="s">
        <v>1504</v>
      </c>
      <c r="D737" s="54" t="s">
        <v>276</v>
      </c>
      <c r="E737" s="60" t="s">
        <v>277</v>
      </c>
      <c r="F737" s="85" t="s">
        <v>342</v>
      </c>
      <c r="G737" s="85" t="s">
        <v>343</v>
      </c>
      <c r="H737" s="86" t="s">
        <v>344</v>
      </c>
      <c r="I737" s="87" t="str">
        <f t="shared" si="28"/>
        <v>Golay0484_S0395</v>
      </c>
      <c r="J737" s="87" t="str">
        <f t="shared" si="29"/>
        <v>gtcGTGGTATGGGAGtgGTGYCAGCMGCCGCGGTA</v>
      </c>
      <c r="K737" s="54" t="s">
        <v>601</v>
      </c>
      <c r="L737" s="60" t="s">
        <v>1537</v>
      </c>
      <c r="M737" s="54" t="s">
        <v>345</v>
      </c>
      <c r="N737" s="85">
        <v>5</v>
      </c>
      <c r="O737" s="54" t="s">
        <v>564</v>
      </c>
      <c r="P737" s="54">
        <v>35</v>
      </c>
    </row>
    <row r="738" spans="2:16">
      <c r="B738" s="54" t="s">
        <v>39</v>
      </c>
      <c r="C738" s="54" t="s">
        <v>1505</v>
      </c>
      <c r="D738" s="54" t="s">
        <v>278</v>
      </c>
      <c r="E738" s="60" t="s">
        <v>279</v>
      </c>
      <c r="F738" s="85" t="s">
        <v>342</v>
      </c>
      <c r="G738" s="85" t="s">
        <v>343</v>
      </c>
      <c r="H738" s="86" t="s">
        <v>344</v>
      </c>
      <c r="I738" s="87" t="str">
        <f t="shared" si="28"/>
        <v>Golay0485_S0853</v>
      </c>
      <c r="J738" s="87" t="str">
        <f t="shared" si="29"/>
        <v>gtcTGTACCAACCGAtgGTGYCAGCMGCCGCGGTA</v>
      </c>
      <c r="K738" s="54" t="s">
        <v>601</v>
      </c>
      <c r="L738" s="60" t="s">
        <v>1537</v>
      </c>
      <c r="M738" s="54" t="s">
        <v>345</v>
      </c>
      <c r="N738" s="85">
        <v>5</v>
      </c>
      <c r="O738" s="54" t="s">
        <v>564</v>
      </c>
      <c r="P738" s="54">
        <v>35</v>
      </c>
    </row>
    <row r="739" spans="2:16">
      <c r="B739" s="54" t="s">
        <v>38</v>
      </c>
      <c r="C739" s="54" t="s">
        <v>1506</v>
      </c>
      <c r="D739" s="54" t="s">
        <v>280</v>
      </c>
      <c r="E739" s="60" t="s">
        <v>281</v>
      </c>
      <c r="F739" s="85" t="s">
        <v>342</v>
      </c>
      <c r="G739" s="85" t="s">
        <v>343</v>
      </c>
      <c r="H739" s="86" t="s">
        <v>344</v>
      </c>
      <c r="I739" s="87" t="str">
        <f t="shared" ref="I739:I769" si="30">(D739&amp;"_"&amp;C739)</f>
        <v>Golay0486_S0739</v>
      </c>
      <c r="J739" s="87" t="str">
        <f t="shared" ref="J739:J769" si="31">CONCATENATE(F739,E739,G739,H739)</f>
        <v>gtcAGGGTACAGGGTtgGTGYCAGCMGCCGCGGTA</v>
      </c>
      <c r="K739" s="54" t="s">
        <v>601</v>
      </c>
      <c r="L739" s="60" t="s">
        <v>1537</v>
      </c>
      <c r="M739" s="54" t="s">
        <v>345</v>
      </c>
      <c r="N739" s="85">
        <v>5</v>
      </c>
      <c r="O739" s="54" t="s">
        <v>564</v>
      </c>
      <c r="P739" s="54">
        <v>35</v>
      </c>
    </row>
    <row r="740" spans="2:16">
      <c r="B740" s="54" t="s">
        <v>37</v>
      </c>
      <c r="C740" s="54" t="s">
        <v>1507</v>
      </c>
      <c r="D740" s="54" t="s">
        <v>282</v>
      </c>
      <c r="E740" s="60" t="s">
        <v>283</v>
      </c>
      <c r="F740" s="85" t="s">
        <v>342</v>
      </c>
      <c r="G740" s="85" t="s">
        <v>343</v>
      </c>
      <c r="H740" s="86" t="s">
        <v>344</v>
      </c>
      <c r="I740" s="87" t="str">
        <f t="shared" si="30"/>
        <v>Golay0487_S0376</v>
      </c>
      <c r="J740" s="87" t="str">
        <f t="shared" si="31"/>
        <v>gtcAGAGTGCTAATCtgGTGYCAGCMGCCGCGGTA</v>
      </c>
      <c r="K740" s="54" t="s">
        <v>601</v>
      </c>
      <c r="L740" s="60" t="s">
        <v>1537</v>
      </c>
      <c r="M740" s="54" t="s">
        <v>345</v>
      </c>
      <c r="N740" s="85">
        <v>5</v>
      </c>
      <c r="O740" s="54" t="s">
        <v>564</v>
      </c>
      <c r="P740" s="54">
        <v>35</v>
      </c>
    </row>
    <row r="741" spans="2:16">
      <c r="B741" s="54" t="s">
        <v>36</v>
      </c>
      <c r="C741" s="54" t="s">
        <v>1508</v>
      </c>
      <c r="D741" s="54" t="s">
        <v>284</v>
      </c>
      <c r="E741" s="60" t="s">
        <v>285</v>
      </c>
      <c r="F741" s="85" t="s">
        <v>342</v>
      </c>
      <c r="G741" s="85" t="s">
        <v>343</v>
      </c>
      <c r="H741" s="86" t="s">
        <v>344</v>
      </c>
      <c r="I741" s="87" t="str">
        <f t="shared" si="30"/>
        <v>Golay0488_S0697</v>
      </c>
      <c r="J741" s="87" t="str">
        <f t="shared" si="31"/>
        <v>gtcTTGGCGGGTTATtgGTGYCAGCMGCCGCGGTA</v>
      </c>
      <c r="K741" s="54" t="s">
        <v>601</v>
      </c>
      <c r="L741" s="60" t="s">
        <v>1537</v>
      </c>
      <c r="M741" s="54" t="s">
        <v>345</v>
      </c>
      <c r="N741" s="85">
        <v>5</v>
      </c>
      <c r="O741" s="54" t="s">
        <v>564</v>
      </c>
      <c r="P741" s="54">
        <v>35</v>
      </c>
    </row>
    <row r="742" spans="2:16">
      <c r="B742" s="54" t="s">
        <v>35</v>
      </c>
      <c r="C742" s="54" t="s">
        <v>1509</v>
      </c>
      <c r="D742" s="54" t="s">
        <v>286</v>
      </c>
      <c r="E742" s="60" t="s">
        <v>287</v>
      </c>
      <c r="F742" s="85" t="s">
        <v>342</v>
      </c>
      <c r="G742" s="85" t="s">
        <v>343</v>
      </c>
      <c r="H742" s="86" t="s">
        <v>344</v>
      </c>
      <c r="I742" s="87" t="str">
        <f t="shared" si="30"/>
        <v>Golay0489_S1067</v>
      </c>
      <c r="J742" s="87" t="str">
        <f t="shared" si="31"/>
        <v>gtcCACGATGGTCATtgGTGYCAGCMGCCGCGGTA</v>
      </c>
      <c r="K742" s="54" t="s">
        <v>601</v>
      </c>
      <c r="L742" s="60" t="s">
        <v>1537</v>
      </c>
      <c r="M742" s="54" t="s">
        <v>345</v>
      </c>
      <c r="N742" s="85">
        <v>5</v>
      </c>
      <c r="O742" s="54" t="s">
        <v>564</v>
      </c>
      <c r="P742" s="54">
        <v>35</v>
      </c>
    </row>
    <row r="743" spans="2:16">
      <c r="B743" s="54" t="s">
        <v>34</v>
      </c>
      <c r="C743" s="54" t="s">
        <v>1510</v>
      </c>
      <c r="D743" s="54" t="s">
        <v>288</v>
      </c>
      <c r="E743" s="60" t="s">
        <v>289</v>
      </c>
      <c r="F743" s="85" t="s">
        <v>342</v>
      </c>
      <c r="G743" s="85" t="s">
        <v>343</v>
      </c>
      <c r="H743" s="86" t="s">
        <v>344</v>
      </c>
      <c r="I743" s="87" t="str">
        <f t="shared" si="30"/>
        <v>Golay0490_S0732</v>
      </c>
      <c r="J743" s="87" t="str">
        <f t="shared" si="31"/>
        <v>gtcGTCACCAATCCGtgGTGYCAGCMGCCGCGGTA</v>
      </c>
      <c r="K743" s="54" t="s">
        <v>601</v>
      </c>
      <c r="L743" s="60" t="s">
        <v>1537</v>
      </c>
      <c r="M743" s="54" t="s">
        <v>345</v>
      </c>
      <c r="N743" s="85">
        <v>5</v>
      </c>
      <c r="O743" s="54" t="s">
        <v>564</v>
      </c>
      <c r="P743" s="54">
        <v>35</v>
      </c>
    </row>
    <row r="744" spans="2:16">
      <c r="B744" s="54" t="s">
        <v>33</v>
      </c>
      <c r="C744" s="54" t="s">
        <v>1523</v>
      </c>
      <c r="D744" s="54" t="s">
        <v>290</v>
      </c>
      <c r="E744" s="60" t="s">
        <v>291</v>
      </c>
      <c r="F744" s="85" t="s">
        <v>342</v>
      </c>
      <c r="G744" s="85" t="s">
        <v>343</v>
      </c>
      <c r="H744" s="86" t="s">
        <v>344</v>
      </c>
      <c r="I744" s="87" t="str">
        <f t="shared" si="30"/>
        <v>Golay0491_S0647</v>
      </c>
      <c r="J744" s="87" t="str">
        <f t="shared" si="31"/>
        <v>gtcCACTAACAAACGtgGTGYCAGCMGCCGCGGTA</v>
      </c>
      <c r="K744" s="54" t="s">
        <v>601</v>
      </c>
      <c r="L744" s="60" t="s">
        <v>1537</v>
      </c>
      <c r="M744" s="54" t="s">
        <v>345</v>
      </c>
      <c r="N744" s="85">
        <v>5</v>
      </c>
      <c r="O744" s="54" t="s">
        <v>564</v>
      </c>
      <c r="P744" s="54">
        <v>35</v>
      </c>
    </row>
    <row r="745" spans="2:16">
      <c r="B745" s="54" t="s">
        <v>32</v>
      </c>
      <c r="C745" s="54" t="s">
        <v>1512</v>
      </c>
      <c r="D745" s="54" t="s">
        <v>292</v>
      </c>
      <c r="E745" s="60" t="s">
        <v>293</v>
      </c>
      <c r="F745" s="85" t="s">
        <v>342</v>
      </c>
      <c r="G745" s="85" t="s">
        <v>343</v>
      </c>
      <c r="H745" s="86" t="s">
        <v>344</v>
      </c>
      <c r="I745" s="87" t="str">
        <f t="shared" si="30"/>
        <v>Golay0492_S0613</v>
      </c>
      <c r="J745" s="87" t="str">
        <f t="shared" si="31"/>
        <v>gtcTTCCAGGCAGATtgGTGYCAGCMGCCGCGGTA</v>
      </c>
      <c r="K745" s="54" t="s">
        <v>601</v>
      </c>
      <c r="L745" s="60" t="s">
        <v>1537</v>
      </c>
      <c r="M745" s="54" t="s">
        <v>345</v>
      </c>
      <c r="N745" s="85">
        <v>5</v>
      </c>
      <c r="O745" s="54" t="s">
        <v>564</v>
      </c>
      <c r="P745" s="54">
        <v>35</v>
      </c>
    </row>
    <row r="746" spans="2:16">
      <c r="B746" s="54" t="s">
        <v>31</v>
      </c>
      <c r="C746" s="54" t="s">
        <v>1513</v>
      </c>
      <c r="D746" s="54" t="s">
        <v>294</v>
      </c>
      <c r="E746" s="60" t="s">
        <v>295</v>
      </c>
      <c r="F746" s="85" t="s">
        <v>342</v>
      </c>
      <c r="G746" s="85" t="s">
        <v>343</v>
      </c>
      <c r="H746" s="86" t="s">
        <v>344</v>
      </c>
      <c r="I746" s="87" t="str">
        <f t="shared" si="30"/>
        <v>Golay0493_S0823</v>
      </c>
      <c r="J746" s="87" t="str">
        <f t="shared" si="31"/>
        <v>gtcTATGGTACCCAGtgGTGYCAGCMGCCGCGGTA</v>
      </c>
      <c r="K746" s="54" t="s">
        <v>601</v>
      </c>
      <c r="L746" s="60" t="s">
        <v>1537</v>
      </c>
      <c r="M746" s="54" t="s">
        <v>345</v>
      </c>
      <c r="N746" s="85">
        <v>5</v>
      </c>
      <c r="O746" s="54" t="s">
        <v>564</v>
      </c>
      <c r="P746" s="54">
        <v>35</v>
      </c>
    </row>
    <row r="747" spans="2:16">
      <c r="B747" s="54" t="s">
        <v>30</v>
      </c>
      <c r="C747" s="54" t="s">
        <v>1514</v>
      </c>
      <c r="D747" s="54" t="s">
        <v>296</v>
      </c>
      <c r="E747" s="60" t="s">
        <v>297</v>
      </c>
      <c r="F747" s="85" t="s">
        <v>342</v>
      </c>
      <c r="G747" s="85" t="s">
        <v>343</v>
      </c>
      <c r="H747" s="86" t="s">
        <v>344</v>
      </c>
      <c r="I747" s="87" t="str">
        <f t="shared" si="30"/>
        <v>Golay0494_S0920</v>
      </c>
      <c r="J747" s="87" t="str">
        <f t="shared" si="31"/>
        <v>gtcCACGACTTGACAtgGTGYCAGCMGCCGCGGTA</v>
      </c>
      <c r="K747" s="54" t="s">
        <v>601</v>
      </c>
      <c r="L747" s="60" t="s">
        <v>1537</v>
      </c>
      <c r="M747" s="54" t="s">
        <v>345</v>
      </c>
      <c r="N747" s="85">
        <v>5</v>
      </c>
      <c r="O747" s="54" t="s">
        <v>564</v>
      </c>
      <c r="P747" s="54">
        <v>35</v>
      </c>
    </row>
    <row r="748" spans="2:16">
      <c r="B748" s="54" t="s">
        <v>29</v>
      </c>
      <c r="C748" s="54" t="s">
        <v>1515</v>
      </c>
      <c r="D748" s="54" t="s">
        <v>298</v>
      </c>
      <c r="E748" s="60" t="s">
        <v>299</v>
      </c>
      <c r="F748" s="85" t="s">
        <v>342</v>
      </c>
      <c r="G748" s="85" t="s">
        <v>343</v>
      </c>
      <c r="H748" s="86" t="s">
        <v>344</v>
      </c>
      <c r="I748" s="87" t="str">
        <f t="shared" si="30"/>
        <v>Golay0495_S0921</v>
      </c>
      <c r="J748" s="87" t="str">
        <f t="shared" si="31"/>
        <v>gtcCTTGGAGGCTTAtgGTGYCAGCMGCCGCGGTA</v>
      </c>
      <c r="K748" s="54" t="s">
        <v>601</v>
      </c>
      <c r="L748" s="60" t="s">
        <v>1537</v>
      </c>
      <c r="M748" s="54" t="s">
        <v>345</v>
      </c>
      <c r="N748" s="85">
        <v>5</v>
      </c>
      <c r="O748" s="54" t="s">
        <v>564</v>
      </c>
      <c r="P748" s="54">
        <v>35</v>
      </c>
    </row>
    <row r="749" spans="2:16">
      <c r="B749" s="54" t="s">
        <v>28</v>
      </c>
      <c r="C749" s="54" t="s">
        <v>1516</v>
      </c>
      <c r="D749" s="54" t="s">
        <v>300</v>
      </c>
      <c r="E749" s="60" t="s">
        <v>301</v>
      </c>
      <c r="F749" s="85" t="s">
        <v>342</v>
      </c>
      <c r="G749" s="85" t="s">
        <v>343</v>
      </c>
      <c r="H749" s="86" t="s">
        <v>344</v>
      </c>
      <c r="I749" s="87" t="str">
        <f t="shared" si="30"/>
        <v>Golay0496_S1036</v>
      </c>
      <c r="J749" s="87" t="str">
        <f t="shared" si="31"/>
        <v>gtcACGTGGTTCCACtgGTGYCAGCMGCCGCGGTA</v>
      </c>
      <c r="K749" s="54" t="s">
        <v>601</v>
      </c>
      <c r="L749" s="60" t="s">
        <v>1537</v>
      </c>
      <c r="M749" s="54" t="s">
        <v>345</v>
      </c>
      <c r="N749" s="85">
        <v>5</v>
      </c>
      <c r="O749" s="54" t="s">
        <v>564</v>
      </c>
      <c r="P749" s="54">
        <v>35</v>
      </c>
    </row>
    <row r="750" spans="2:16">
      <c r="B750" s="54" t="s">
        <v>27</v>
      </c>
      <c r="C750" s="54" t="s">
        <v>1517</v>
      </c>
      <c r="D750" s="54" t="s">
        <v>302</v>
      </c>
      <c r="E750" s="60" t="s">
        <v>303</v>
      </c>
      <c r="F750" s="85" t="s">
        <v>342</v>
      </c>
      <c r="G750" s="85" t="s">
        <v>343</v>
      </c>
      <c r="H750" s="86" t="s">
        <v>344</v>
      </c>
      <c r="I750" s="87" t="str">
        <f t="shared" si="30"/>
        <v>Golay0497_S0927</v>
      </c>
      <c r="J750" s="87" t="str">
        <f t="shared" si="31"/>
        <v>gtcGACGCTTTGCTGtgGTGYCAGCMGCCGCGGTA</v>
      </c>
      <c r="K750" s="54" t="s">
        <v>601</v>
      </c>
      <c r="L750" s="60" t="s">
        <v>1537</v>
      </c>
      <c r="M750" s="54" t="s">
        <v>345</v>
      </c>
      <c r="N750" s="85">
        <v>5</v>
      </c>
      <c r="O750" s="54" t="s">
        <v>564</v>
      </c>
      <c r="P750" s="54">
        <v>35</v>
      </c>
    </row>
    <row r="751" spans="2:16">
      <c r="B751" s="54" t="s">
        <v>26</v>
      </c>
      <c r="C751" s="54" t="s">
        <v>1518</v>
      </c>
      <c r="D751" s="54" t="s">
        <v>304</v>
      </c>
      <c r="E751" s="60" t="s">
        <v>305</v>
      </c>
      <c r="F751" s="85" t="s">
        <v>342</v>
      </c>
      <c r="G751" s="85" t="s">
        <v>343</v>
      </c>
      <c r="H751" s="86" t="s">
        <v>344</v>
      </c>
      <c r="I751" s="87" t="str">
        <f t="shared" si="30"/>
        <v>Golay0498_S0833</v>
      </c>
      <c r="J751" s="87" t="str">
        <f t="shared" si="31"/>
        <v>gtcACAGGGTTTGTAtgGTGYCAGCMGCCGCGGTA</v>
      </c>
      <c r="K751" s="54" t="s">
        <v>601</v>
      </c>
      <c r="L751" s="60" t="s">
        <v>1537</v>
      </c>
      <c r="M751" s="54" t="s">
        <v>345</v>
      </c>
      <c r="N751" s="85">
        <v>5</v>
      </c>
      <c r="O751" s="54" t="s">
        <v>564</v>
      </c>
      <c r="P751" s="54">
        <v>35</v>
      </c>
    </row>
    <row r="752" spans="2:16">
      <c r="B752" s="54" t="s">
        <v>24</v>
      </c>
      <c r="C752" s="54" t="s">
        <v>1519</v>
      </c>
      <c r="D752" s="54" t="s">
        <v>306</v>
      </c>
      <c r="E752" s="60" t="s">
        <v>307</v>
      </c>
      <c r="F752" s="85" t="s">
        <v>342</v>
      </c>
      <c r="G752" s="85" t="s">
        <v>343</v>
      </c>
      <c r="H752" s="86" t="s">
        <v>344</v>
      </c>
      <c r="I752" s="87" t="str">
        <f t="shared" si="30"/>
        <v>Golay0499_S1017</v>
      </c>
      <c r="J752" s="87" t="str">
        <f t="shared" si="31"/>
        <v>gtcGCCTATGAGATCtgGTGYCAGCMGCCGCGGTA</v>
      </c>
      <c r="K752" s="54" t="s">
        <v>601</v>
      </c>
      <c r="L752" s="60" t="s">
        <v>1537</v>
      </c>
      <c r="M752" s="54" t="s">
        <v>345</v>
      </c>
      <c r="N752" s="85">
        <v>5</v>
      </c>
      <c r="O752" s="54" t="s">
        <v>564</v>
      </c>
      <c r="P752" s="54">
        <v>35</v>
      </c>
    </row>
    <row r="753" spans="2:16">
      <c r="B753" s="54" t="s">
        <v>23</v>
      </c>
      <c r="C753" s="54" t="s">
        <v>1520</v>
      </c>
      <c r="D753" s="54" t="s">
        <v>308</v>
      </c>
      <c r="E753" s="60" t="s">
        <v>309</v>
      </c>
      <c r="F753" s="85" t="s">
        <v>342</v>
      </c>
      <c r="G753" s="85" t="s">
        <v>343</v>
      </c>
      <c r="H753" s="86" t="s">
        <v>344</v>
      </c>
      <c r="I753" s="87" t="str">
        <f t="shared" si="30"/>
        <v>Golay0500_S1047</v>
      </c>
      <c r="J753" s="87" t="str">
        <f t="shared" si="31"/>
        <v>gtcCAAACCTATGGCtgGTGYCAGCMGCCGCGGTA</v>
      </c>
      <c r="K753" s="54" t="s">
        <v>601</v>
      </c>
      <c r="L753" s="60" t="s">
        <v>1537</v>
      </c>
      <c r="M753" s="54" t="s">
        <v>345</v>
      </c>
      <c r="N753" s="85">
        <v>5</v>
      </c>
      <c r="O753" s="54" t="s">
        <v>564</v>
      </c>
      <c r="P753" s="54">
        <v>35</v>
      </c>
    </row>
    <row r="754" spans="2:16">
      <c r="B754" s="54" t="s">
        <v>22</v>
      </c>
      <c r="C754" s="54" t="s">
        <v>1521</v>
      </c>
      <c r="D754" s="54" t="s">
        <v>310</v>
      </c>
      <c r="E754" s="60" t="s">
        <v>311</v>
      </c>
      <c r="F754" s="85" t="s">
        <v>342</v>
      </c>
      <c r="G754" s="85" t="s">
        <v>343</v>
      </c>
      <c r="H754" s="86" t="s">
        <v>344</v>
      </c>
      <c r="I754" s="87" t="str">
        <f t="shared" si="30"/>
        <v>Golay0501_S0556</v>
      </c>
      <c r="J754" s="87" t="str">
        <f t="shared" si="31"/>
        <v>gtcATCGCTTAAGGCtgGTGYCAGCMGCCGCGGTA</v>
      </c>
      <c r="K754" s="54" t="s">
        <v>601</v>
      </c>
      <c r="L754" s="60" t="s">
        <v>1537</v>
      </c>
      <c r="M754" s="54" t="s">
        <v>345</v>
      </c>
      <c r="N754" s="85">
        <v>5</v>
      </c>
      <c r="O754" s="54" t="s">
        <v>564</v>
      </c>
      <c r="P754" s="54">
        <v>35</v>
      </c>
    </row>
    <row r="755" spans="2:16">
      <c r="B755" s="54" t="s">
        <v>21</v>
      </c>
      <c r="C755" s="54" t="s">
        <v>1522</v>
      </c>
      <c r="D755" s="54" t="s">
        <v>312</v>
      </c>
      <c r="E755" s="60" t="s">
        <v>313</v>
      </c>
      <c r="F755" s="85" t="s">
        <v>342</v>
      </c>
      <c r="G755" s="85" t="s">
        <v>343</v>
      </c>
      <c r="H755" s="86" t="s">
        <v>344</v>
      </c>
      <c r="I755" s="87" t="str">
        <f t="shared" si="30"/>
        <v>Golay0502_S0694</v>
      </c>
      <c r="J755" s="87" t="str">
        <f t="shared" si="31"/>
        <v>gtcACCATCCAACGAtgGTGYCAGCMGCCGCGGTA</v>
      </c>
      <c r="K755" s="54" t="s">
        <v>601</v>
      </c>
      <c r="L755" s="60" t="s">
        <v>1537</v>
      </c>
      <c r="M755" s="54" t="s">
        <v>345</v>
      </c>
      <c r="N755" s="85">
        <v>5</v>
      </c>
      <c r="O755" s="54" t="s">
        <v>564</v>
      </c>
      <c r="P755" s="54">
        <v>35</v>
      </c>
    </row>
    <row r="756" spans="2:16">
      <c r="B756" s="54" t="s">
        <v>20</v>
      </c>
      <c r="C756" s="84" t="s">
        <v>1538</v>
      </c>
      <c r="D756" s="54" t="s">
        <v>314</v>
      </c>
      <c r="E756" s="60" t="s">
        <v>315</v>
      </c>
      <c r="F756" s="85" t="s">
        <v>342</v>
      </c>
      <c r="G756" s="85" t="s">
        <v>343</v>
      </c>
      <c r="H756" s="86" t="s">
        <v>344</v>
      </c>
      <c r="I756" s="87" t="str">
        <f t="shared" si="30"/>
        <v>Golay0503_NC08</v>
      </c>
      <c r="J756" s="87" t="str">
        <f t="shared" si="31"/>
        <v>gtcGCAATAGGAGGAtgGTGYCAGCMGCCGCGGTA</v>
      </c>
      <c r="K756" s="54" t="s">
        <v>601</v>
      </c>
      <c r="L756" s="60" t="s">
        <v>1537</v>
      </c>
      <c r="M756" s="54" t="s">
        <v>345</v>
      </c>
      <c r="N756" s="85">
        <v>5</v>
      </c>
      <c r="O756" s="54" t="s">
        <v>565</v>
      </c>
      <c r="P756" s="54">
        <v>35</v>
      </c>
    </row>
    <row r="757" spans="2:16">
      <c r="B757" s="54" t="s">
        <v>19</v>
      </c>
      <c r="C757" s="54" t="s">
        <v>1524</v>
      </c>
      <c r="D757" s="54" t="s">
        <v>316</v>
      </c>
      <c r="E757" s="60" t="s">
        <v>317</v>
      </c>
      <c r="F757" s="85" t="s">
        <v>342</v>
      </c>
      <c r="G757" s="85" t="s">
        <v>343</v>
      </c>
      <c r="H757" s="86" t="s">
        <v>344</v>
      </c>
      <c r="I757" s="87" t="str">
        <f t="shared" si="30"/>
        <v>Golay0504_S0883</v>
      </c>
      <c r="J757" s="87" t="str">
        <f t="shared" si="31"/>
        <v>gtcCCGAACGTCACTtgGTGYCAGCMGCCGCGGTA</v>
      </c>
      <c r="K757" s="54" t="s">
        <v>601</v>
      </c>
      <c r="L757" s="60" t="s">
        <v>1537</v>
      </c>
      <c r="M757" s="54" t="s">
        <v>345</v>
      </c>
      <c r="N757" s="85">
        <v>5</v>
      </c>
      <c r="O757" s="54" t="s">
        <v>564</v>
      </c>
      <c r="P757" s="54">
        <v>35</v>
      </c>
    </row>
    <row r="758" spans="2:16">
      <c r="B758" s="54" t="s">
        <v>18</v>
      </c>
      <c r="C758" s="54" t="s">
        <v>1525</v>
      </c>
      <c r="D758" s="54" t="s">
        <v>318</v>
      </c>
      <c r="E758" s="60" t="s">
        <v>319</v>
      </c>
      <c r="F758" s="85" t="s">
        <v>342</v>
      </c>
      <c r="G758" s="85" t="s">
        <v>343</v>
      </c>
      <c r="H758" s="86" t="s">
        <v>344</v>
      </c>
      <c r="I758" s="87" t="str">
        <f t="shared" si="30"/>
        <v>Golay0505_S0688</v>
      </c>
      <c r="J758" s="87" t="str">
        <f t="shared" si="31"/>
        <v>gtcACACCAACACCAtgGTGYCAGCMGCCGCGGTA</v>
      </c>
      <c r="K758" s="54" t="s">
        <v>601</v>
      </c>
      <c r="L758" s="60" t="s">
        <v>1537</v>
      </c>
      <c r="M758" s="54" t="s">
        <v>345</v>
      </c>
      <c r="N758" s="85">
        <v>5</v>
      </c>
      <c r="O758" s="54" t="s">
        <v>564</v>
      </c>
      <c r="P758" s="54">
        <v>35</v>
      </c>
    </row>
    <row r="759" spans="2:16">
      <c r="B759" s="54" t="s">
        <v>17</v>
      </c>
      <c r="C759" s="54" t="s">
        <v>1526</v>
      </c>
      <c r="D759" s="54" t="s">
        <v>320</v>
      </c>
      <c r="E759" s="60" t="s">
        <v>321</v>
      </c>
      <c r="F759" s="85" t="s">
        <v>342</v>
      </c>
      <c r="G759" s="85" t="s">
        <v>343</v>
      </c>
      <c r="H759" s="86" t="s">
        <v>344</v>
      </c>
      <c r="I759" s="87" t="str">
        <f t="shared" si="30"/>
        <v>Golay0506_S0382</v>
      </c>
      <c r="J759" s="87" t="str">
        <f t="shared" si="31"/>
        <v>gtcCCATCACATAGGtgGTGYCAGCMGCCGCGGTA</v>
      </c>
      <c r="K759" s="54" t="s">
        <v>601</v>
      </c>
      <c r="L759" s="60" t="s">
        <v>1537</v>
      </c>
      <c r="M759" s="54" t="s">
        <v>345</v>
      </c>
      <c r="N759" s="85">
        <v>5</v>
      </c>
      <c r="O759" s="54" t="s">
        <v>564</v>
      </c>
      <c r="P759" s="54">
        <v>35</v>
      </c>
    </row>
    <row r="760" spans="2:16">
      <c r="B760" s="54" t="s">
        <v>16</v>
      </c>
      <c r="C760" s="54" t="s">
        <v>1527</v>
      </c>
      <c r="D760" s="54" t="s">
        <v>322</v>
      </c>
      <c r="E760" s="60" t="s">
        <v>323</v>
      </c>
      <c r="F760" s="85" t="s">
        <v>342</v>
      </c>
      <c r="G760" s="85" t="s">
        <v>343</v>
      </c>
      <c r="H760" s="86" t="s">
        <v>344</v>
      </c>
      <c r="I760" s="87" t="str">
        <f t="shared" si="30"/>
        <v>Golay0507_S0397</v>
      </c>
      <c r="J760" s="87" t="str">
        <f t="shared" si="31"/>
        <v>gtcCGACACGGAGAAtgGTGYCAGCMGCCGCGGTA</v>
      </c>
      <c r="K760" s="54" t="s">
        <v>601</v>
      </c>
      <c r="L760" s="60" t="s">
        <v>1537</v>
      </c>
      <c r="M760" s="54" t="s">
        <v>345</v>
      </c>
      <c r="N760" s="85">
        <v>5</v>
      </c>
      <c r="O760" s="54" t="s">
        <v>564</v>
      </c>
      <c r="P760" s="54">
        <v>35</v>
      </c>
    </row>
    <row r="761" spans="2:16">
      <c r="B761" s="54" t="s">
        <v>15</v>
      </c>
      <c r="C761" s="54" t="s">
        <v>1528</v>
      </c>
      <c r="D761" s="54" t="s">
        <v>324</v>
      </c>
      <c r="E761" s="60" t="s">
        <v>325</v>
      </c>
      <c r="F761" s="85" t="s">
        <v>342</v>
      </c>
      <c r="G761" s="85" t="s">
        <v>343</v>
      </c>
      <c r="H761" s="86" t="s">
        <v>344</v>
      </c>
      <c r="I761" s="87" t="str">
        <f t="shared" si="30"/>
        <v>Golay0508_S0992</v>
      </c>
      <c r="J761" s="87" t="str">
        <f t="shared" si="31"/>
        <v>gtcGAACCTATGACAtgGTGYCAGCMGCCGCGGTA</v>
      </c>
      <c r="K761" s="54" t="s">
        <v>601</v>
      </c>
      <c r="L761" s="60" t="s">
        <v>1537</v>
      </c>
      <c r="M761" s="54" t="s">
        <v>345</v>
      </c>
      <c r="N761" s="85">
        <v>5</v>
      </c>
      <c r="O761" s="54" t="s">
        <v>564</v>
      </c>
      <c r="P761" s="54">
        <v>35</v>
      </c>
    </row>
    <row r="762" spans="2:16">
      <c r="B762" s="54" t="s">
        <v>14</v>
      </c>
      <c r="C762" s="54" t="s">
        <v>1529</v>
      </c>
      <c r="D762" s="54" t="s">
        <v>326</v>
      </c>
      <c r="E762" s="60" t="s">
        <v>327</v>
      </c>
      <c r="F762" s="85" t="s">
        <v>342</v>
      </c>
      <c r="G762" s="85" t="s">
        <v>343</v>
      </c>
      <c r="H762" s="86" t="s">
        <v>344</v>
      </c>
      <c r="I762" s="87" t="str">
        <f t="shared" si="30"/>
        <v>Golay0509_S0983</v>
      </c>
      <c r="J762" s="87" t="str">
        <f t="shared" si="31"/>
        <v>gtcATGCCGGTAATAtgGTGYCAGCMGCCGCGGTA</v>
      </c>
      <c r="K762" s="54" t="s">
        <v>601</v>
      </c>
      <c r="L762" s="60" t="s">
        <v>1537</v>
      </c>
      <c r="M762" s="54" t="s">
        <v>345</v>
      </c>
      <c r="N762" s="85">
        <v>5</v>
      </c>
      <c r="O762" s="54" t="s">
        <v>564</v>
      </c>
      <c r="P762" s="54">
        <v>35</v>
      </c>
    </row>
    <row r="763" spans="2:16">
      <c r="B763" s="54" t="s">
        <v>13</v>
      </c>
      <c r="C763" s="54" t="s">
        <v>1530</v>
      </c>
      <c r="D763" s="54" t="s">
        <v>328</v>
      </c>
      <c r="E763" s="60" t="s">
        <v>329</v>
      </c>
      <c r="F763" s="85" t="s">
        <v>342</v>
      </c>
      <c r="G763" s="85" t="s">
        <v>343</v>
      </c>
      <c r="H763" s="86" t="s">
        <v>344</v>
      </c>
      <c r="I763" s="87" t="str">
        <f t="shared" si="30"/>
        <v>Golay0510_S0606</v>
      </c>
      <c r="J763" s="87" t="str">
        <f t="shared" si="31"/>
        <v>gtcGAACAGCTCTACtgGTGYCAGCMGCCGCGGTA</v>
      </c>
      <c r="K763" s="54" t="s">
        <v>601</v>
      </c>
      <c r="L763" s="60" t="s">
        <v>1537</v>
      </c>
      <c r="M763" s="54" t="s">
        <v>345</v>
      </c>
      <c r="N763" s="85">
        <v>5</v>
      </c>
      <c r="O763" s="54" t="s">
        <v>564</v>
      </c>
      <c r="P763" s="54">
        <v>35</v>
      </c>
    </row>
    <row r="764" spans="2:16">
      <c r="B764" s="54" t="s">
        <v>12</v>
      </c>
      <c r="C764" s="54" t="s">
        <v>1531</v>
      </c>
      <c r="D764" s="54" t="s">
        <v>330</v>
      </c>
      <c r="E764" s="60" t="s">
        <v>331</v>
      </c>
      <c r="F764" s="85" t="s">
        <v>342</v>
      </c>
      <c r="G764" s="85" t="s">
        <v>343</v>
      </c>
      <c r="H764" s="86" t="s">
        <v>344</v>
      </c>
      <c r="I764" s="87" t="str">
        <f t="shared" si="30"/>
        <v>Golay0511_S0822</v>
      </c>
      <c r="J764" s="87" t="str">
        <f t="shared" si="31"/>
        <v>gtcGTGAGTCATACCtgGTGYCAGCMGCCGCGGTA</v>
      </c>
      <c r="K764" s="54" t="s">
        <v>601</v>
      </c>
      <c r="L764" s="60" t="s">
        <v>1537</v>
      </c>
      <c r="M764" s="54" t="s">
        <v>345</v>
      </c>
      <c r="N764" s="85">
        <v>5</v>
      </c>
      <c r="O764" s="54" t="s">
        <v>564</v>
      </c>
      <c r="P764" s="54">
        <v>35</v>
      </c>
    </row>
    <row r="765" spans="2:16">
      <c r="B765" s="54" t="s">
        <v>11</v>
      </c>
      <c r="C765" s="54" t="s">
        <v>1532</v>
      </c>
      <c r="D765" s="54" t="s">
        <v>332</v>
      </c>
      <c r="E765" s="60" t="s">
        <v>333</v>
      </c>
      <c r="F765" s="85" t="s">
        <v>342</v>
      </c>
      <c r="G765" s="85" t="s">
        <v>343</v>
      </c>
      <c r="H765" s="86" t="s">
        <v>344</v>
      </c>
      <c r="I765" s="87" t="str">
        <f t="shared" si="30"/>
        <v>Golay0512_S0754</v>
      </c>
      <c r="J765" s="87" t="str">
        <f t="shared" si="31"/>
        <v>gtcTGGCCGTTACTGtgGTGYCAGCMGCCGCGGTA</v>
      </c>
      <c r="K765" s="54" t="s">
        <v>601</v>
      </c>
      <c r="L765" s="60" t="s">
        <v>1537</v>
      </c>
      <c r="M765" s="54" t="s">
        <v>345</v>
      </c>
      <c r="N765" s="85">
        <v>5</v>
      </c>
      <c r="O765" s="54" t="s">
        <v>564</v>
      </c>
      <c r="P765" s="54">
        <v>35</v>
      </c>
    </row>
    <row r="766" spans="2:16">
      <c r="B766" s="54" t="s">
        <v>10</v>
      </c>
      <c r="C766" s="84" t="s">
        <v>1533</v>
      </c>
      <c r="D766" s="54" t="s">
        <v>334</v>
      </c>
      <c r="E766" s="60" t="s">
        <v>335</v>
      </c>
      <c r="F766" s="85" t="s">
        <v>342</v>
      </c>
      <c r="G766" s="85" t="s">
        <v>343</v>
      </c>
      <c r="H766" s="86" t="s">
        <v>344</v>
      </c>
      <c r="I766" s="87" t="str">
        <f t="shared" si="30"/>
        <v>Golay0513_S0931D</v>
      </c>
      <c r="J766" s="87" t="str">
        <f t="shared" si="31"/>
        <v>gtcTAGAGCTGCCATtgGTGYCAGCMGCCGCGGTA</v>
      </c>
      <c r="K766" s="54" t="s">
        <v>601</v>
      </c>
      <c r="L766" s="60" t="s">
        <v>1537</v>
      </c>
      <c r="M766" s="54" t="s">
        <v>345</v>
      </c>
      <c r="N766" s="85">
        <v>5</v>
      </c>
      <c r="O766" s="54" t="s">
        <v>564</v>
      </c>
      <c r="P766" s="54">
        <v>35</v>
      </c>
    </row>
    <row r="767" spans="2:16">
      <c r="B767" s="54" t="s">
        <v>9</v>
      </c>
      <c r="C767" s="84" t="s">
        <v>1534</v>
      </c>
      <c r="D767" s="54" t="s">
        <v>336</v>
      </c>
      <c r="E767" s="60" t="s">
        <v>337</v>
      </c>
      <c r="F767" s="85" t="s">
        <v>342</v>
      </c>
      <c r="G767" s="85" t="s">
        <v>343</v>
      </c>
      <c r="H767" s="86" t="s">
        <v>344</v>
      </c>
      <c r="I767" s="87" t="str">
        <f t="shared" si="30"/>
        <v>Golay0514_S0415D</v>
      </c>
      <c r="J767" s="87" t="str">
        <f t="shared" si="31"/>
        <v>gtcATCTAGTGGCAAtgGTGYCAGCMGCCGCGGTA</v>
      </c>
      <c r="K767" s="54" t="s">
        <v>601</v>
      </c>
      <c r="L767" s="60" t="s">
        <v>1537</v>
      </c>
      <c r="M767" s="54" t="s">
        <v>345</v>
      </c>
      <c r="N767" s="85">
        <v>5</v>
      </c>
      <c r="O767" s="54" t="s">
        <v>564</v>
      </c>
      <c r="P767" s="54">
        <v>35</v>
      </c>
    </row>
    <row r="768" spans="2:16">
      <c r="B768" s="54" t="s">
        <v>8</v>
      </c>
      <c r="C768" s="84" t="s">
        <v>1535</v>
      </c>
      <c r="D768" s="54" t="s">
        <v>338</v>
      </c>
      <c r="E768" s="60" t="s">
        <v>339</v>
      </c>
      <c r="F768" s="85" t="s">
        <v>342</v>
      </c>
      <c r="G768" s="85" t="s">
        <v>343</v>
      </c>
      <c r="H768" s="86" t="s">
        <v>344</v>
      </c>
      <c r="I768" s="87" t="str">
        <f t="shared" si="30"/>
        <v>Golay0515_S0529D</v>
      </c>
      <c r="J768" s="87" t="str">
        <f t="shared" si="31"/>
        <v>gtcCCTTCAATGGGAtgGTGYCAGCMGCCGCGGTA</v>
      </c>
      <c r="K768" s="54" t="s">
        <v>601</v>
      </c>
      <c r="L768" s="60" t="s">
        <v>1537</v>
      </c>
      <c r="M768" s="54" t="s">
        <v>345</v>
      </c>
      <c r="N768" s="85">
        <v>5</v>
      </c>
      <c r="O768" s="54" t="s">
        <v>564</v>
      </c>
      <c r="P768" s="54">
        <v>35</v>
      </c>
    </row>
    <row r="769" spans="1:18">
      <c r="B769" s="54" t="s">
        <v>7</v>
      </c>
      <c r="C769" s="84" t="s">
        <v>1536</v>
      </c>
      <c r="D769" s="54" t="s">
        <v>340</v>
      </c>
      <c r="E769" s="60" t="s">
        <v>341</v>
      </c>
      <c r="F769" s="85" t="s">
        <v>342</v>
      </c>
      <c r="G769" s="85" t="s">
        <v>343</v>
      </c>
      <c r="H769" s="86" t="s">
        <v>344</v>
      </c>
      <c r="I769" s="87" t="str">
        <f t="shared" si="30"/>
        <v>Golay0516_S0833D</v>
      </c>
      <c r="J769" s="87" t="str">
        <f t="shared" si="31"/>
        <v>gtcTTGACGACATCGtgGTGYCAGCMGCCGCGGTA</v>
      </c>
      <c r="K769" s="54" t="s">
        <v>601</v>
      </c>
      <c r="L769" s="60" t="s">
        <v>1537</v>
      </c>
      <c r="M769" s="54" t="s">
        <v>345</v>
      </c>
      <c r="N769" s="85">
        <v>5</v>
      </c>
      <c r="O769" s="54" t="s">
        <v>564</v>
      </c>
      <c r="P769" s="54">
        <v>35</v>
      </c>
    </row>
    <row r="770" spans="1:18">
      <c r="A770" s="58" t="s">
        <v>584</v>
      </c>
      <c r="B770" s="43" t="s">
        <v>103</v>
      </c>
      <c r="C770" s="59" t="s">
        <v>1539</v>
      </c>
      <c r="D770" s="59" t="s">
        <v>150</v>
      </c>
      <c r="E770" s="88" t="s">
        <v>151</v>
      </c>
      <c r="F770" s="89" t="s">
        <v>342</v>
      </c>
      <c r="G770" s="89" t="s">
        <v>343</v>
      </c>
      <c r="H770" s="76" t="s">
        <v>344</v>
      </c>
      <c r="I770" s="90" t="str">
        <f>(D770&amp;"_"&amp;C770)</f>
        <v>Golay0421_S0464</v>
      </c>
      <c r="J770" s="90" t="str">
        <f>CONCATENATE(F770,E770,G770,H770)</f>
        <v>gtcCTTCGACTTTCCtgGTGYCAGCMGCCGCGGTA</v>
      </c>
      <c r="K770" s="59" t="s">
        <v>602</v>
      </c>
      <c r="L770" s="88" t="s">
        <v>1635</v>
      </c>
      <c r="M770" s="59" t="s">
        <v>345</v>
      </c>
      <c r="N770" s="89">
        <v>5</v>
      </c>
      <c r="O770" s="59" t="s">
        <v>564</v>
      </c>
      <c r="P770" s="59">
        <v>35</v>
      </c>
      <c r="Q770" s="59"/>
      <c r="R770" s="59"/>
    </row>
    <row r="771" spans="1:18">
      <c r="A771" s="121" t="s">
        <v>1934</v>
      </c>
      <c r="B771" s="28" t="s">
        <v>102</v>
      </c>
      <c r="C771" s="54" t="s">
        <v>1540</v>
      </c>
      <c r="D771" s="54" t="s">
        <v>152</v>
      </c>
      <c r="E771" s="60" t="s">
        <v>153</v>
      </c>
      <c r="F771" s="85" t="s">
        <v>342</v>
      </c>
      <c r="G771" s="85" t="s">
        <v>343</v>
      </c>
      <c r="H771" s="86" t="s">
        <v>344</v>
      </c>
      <c r="I771" s="87" t="str">
        <f t="shared" ref="I771:I834" si="32">(D771&amp;"_"&amp;C771)</f>
        <v>Golay0422_S0870</v>
      </c>
      <c r="J771" s="87" t="str">
        <f t="shared" ref="J771:J834" si="33">CONCATENATE(F771,E771,G771,H771)</f>
        <v>gtcGTCATAAGAACCtgGTGYCAGCMGCCGCGGTA</v>
      </c>
      <c r="K771" s="54" t="s">
        <v>602</v>
      </c>
      <c r="L771" s="60" t="s">
        <v>1635</v>
      </c>
      <c r="M771" s="54" t="s">
        <v>345</v>
      </c>
      <c r="N771" s="85">
        <v>5</v>
      </c>
      <c r="O771" s="54" t="s">
        <v>564</v>
      </c>
      <c r="P771" s="54">
        <v>35</v>
      </c>
    </row>
    <row r="772" spans="1:18">
      <c r="B772" s="28" t="s">
        <v>101</v>
      </c>
      <c r="C772" s="54" t="s">
        <v>1541</v>
      </c>
      <c r="D772" s="54" t="s">
        <v>154</v>
      </c>
      <c r="E772" s="60" t="s">
        <v>155</v>
      </c>
      <c r="F772" s="85" t="s">
        <v>342</v>
      </c>
      <c r="G772" s="85" t="s">
        <v>343</v>
      </c>
      <c r="H772" s="86" t="s">
        <v>344</v>
      </c>
      <c r="I772" s="87" t="str">
        <f t="shared" si="32"/>
        <v>Golay0423_S0909</v>
      </c>
      <c r="J772" s="87" t="str">
        <f t="shared" si="33"/>
        <v>gtcGTCCGCAAGTTAtgGTGYCAGCMGCCGCGGTA</v>
      </c>
      <c r="K772" s="54" t="s">
        <v>602</v>
      </c>
      <c r="L772" s="60" t="s">
        <v>1635</v>
      </c>
      <c r="M772" s="54" t="s">
        <v>345</v>
      </c>
      <c r="N772" s="85">
        <v>5</v>
      </c>
      <c r="O772" s="54" t="s">
        <v>564</v>
      </c>
      <c r="P772" s="54">
        <v>35</v>
      </c>
    </row>
    <row r="773" spans="1:18">
      <c r="B773" s="28" t="s">
        <v>100</v>
      </c>
      <c r="C773" s="54" t="s">
        <v>1542</v>
      </c>
      <c r="D773" s="54" t="s">
        <v>156</v>
      </c>
      <c r="E773" s="60" t="s">
        <v>157</v>
      </c>
      <c r="F773" s="85" t="s">
        <v>342</v>
      </c>
      <c r="G773" s="85" t="s">
        <v>343</v>
      </c>
      <c r="H773" s="86" t="s">
        <v>344</v>
      </c>
      <c r="I773" s="87" t="str">
        <f t="shared" si="32"/>
        <v>Golay0424_S0576</v>
      </c>
      <c r="J773" s="87" t="str">
        <f t="shared" si="33"/>
        <v>gtcCGTAGAGCTCTCtgGTGYCAGCMGCCGCGGTA</v>
      </c>
      <c r="K773" s="54" t="s">
        <v>602</v>
      </c>
      <c r="L773" s="60" t="s">
        <v>1635</v>
      </c>
      <c r="M773" s="54" t="s">
        <v>345</v>
      </c>
      <c r="N773" s="85">
        <v>5</v>
      </c>
      <c r="O773" s="54" t="s">
        <v>564</v>
      </c>
      <c r="P773" s="54">
        <v>35</v>
      </c>
    </row>
    <row r="774" spans="1:18">
      <c r="A774" s="93"/>
      <c r="B774" s="28" t="s">
        <v>99</v>
      </c>
      <c r="C774" s="54" t="s">
        <v>1543</v>
      </c>
      <c r="D774" s="54" t="s">
        <v>158</v>
      </c>
      <c r="E774" s="60" t="s">
        <v>159</v>
      </c>
      <c r="F774" s="85" t="s">
        <v>342</v>
      </c>
      <c r="G774" s="85" t="s">
        <v>343</v>
      </c>
      <c r="H774" s="86" t="s">
        <v>344</v>
      </c>
      <c r="I774" s="87" t="str">
        <f t="shared" si="32"/>
        <v>Golay0425_S0727</v>
      </c>
      <c r="J774" s="87" t="str">
        <f t="shared" si="33"/>
        <v>gtcCCTCTGAGAGCTtgGTGYCAGCMGCCGCGGTA</v>
      </c>
      <c r="K774" s="54" t="s">
        <v>602</v>
      </c>
      <c r="L774" s="60" t="s">
        <v>1635</v>
      </c>
      <c r="M774" s="54" t="s">
        <v>345</v>
      </c>
      <c r="N774" s="85">
        <v>5</v>
      </c>
      <c r="O774" s="54" t="s">
        <v>564</v>
      </c>
      <c r="P774" s="54">
        <v>35</v>
      </c>
    </row>
    <row r="775" spans="1:18">
      <c r="B775" s="28" t="s">
        <v>98</v>
      </c>
      <c r="C775" s="54" t="s">
        <v>1544</v>
      </c>
      <c r="D775" s="54" t="s">
        <v>160</v>
      </c>
      <c r="E775" s="60" t="s">
        <v>161</v>
      </c>
      <c r="F775" s="85" t="s">
        <v>342</v>
      </c>
      <c r="G775" s="85" t="s">
        <v>343</v>
      </c>
      <c r="H775" s="86" t="s">
        <v>344</v>
      </c>
      <c r="I775" s="87" t="str">
        <f t="shared" si="32"/>
        <v>Golay0426_S0881</v>
      </c>
      <c r="J775" s="87" t="str">
        <f t="shared" si="33"/>
        <v>gtcCCTCGATGCAGTtgGTGYCAGCMGCCGCGGTA</v>
      </c>
      <c r="K775" s="54" t="s">
        <v>602</v>
      </c>
      <c r="L775" s="60" t="s">
        <v>1635</v>
      </c>
      <c r="M775" s="54" t="s">
        <v>345</v>
      </c>
      <c r="N775" s="85">
        <v>5</v>
      </c>
      <c r="O775" s="54" t="s">
        <v>564</v>
      </c>
      <c r="P775" s="54">
        <v>35</v>
      </c>
    </row>
    <row r="776" spans="1:18">
      <c r="B776" s="28" t="s">
        <v>97</v>
      </c>
      <c r="C776" s="54" t="s">
        <v>1545</v>
      </c>
      <c r="D776" s="54" t="s">
        <v>162</v>
      </c>
      <c r="E776" s="60" t="s">
        <v>163</v>
      </c>
      <c r="F776" s="85" t="s">
        <v>342</v>
      </c>
      <c r="G776" s="85" t="s">
        <v>343</v>
      </c>
      <c r="H776" s="86" t="s">
        <v>344</v>
      </c>
      <c r="I776" s="87" t="str">
        <f t="shared" si="32"/>
        <v>Golay0427_S0904</v>
      </c>
      <c r="J776" s="87" t="str">
        <f t="shared" si="33"/>
        <v>gtcGCGGACTATTCAtgGTGYCAGCMGCCGCGGTA</v>
      </c>
      <c r="K776" s="54" t="s">
        <v>602</v>
      </c>
      <c r="L776" s="60" t="s">
        <v>1635</v>
      </c>
      <c r="M776" s="54" t="s">
        <v>345</v>
      </c>
      <c r="N776" s="85">
        <v>5</v>
      </c>
      <c r="O776" s="54" t="s">
        <v>564</v>
      </c>
      <c r="P776" s="54">
        <v>35</v>
      </c>
    </row>
    <row r="777" spans="1:18">
      <c r="B777" s="28" t="s">
        <v>96</v>
      </c>
      <c r="C777" s="54" t="s">
        <v>1546</v>
      </c>
      <c r="D777" s="54" t="s">
        <v>164</v>
      </c>
      <c r="E777" s="60" t="s">
        <v>165</v>
      </c>
      <c r="F777" s="85" t="s">
        <v>342</v>
      </c>
      <c r="G777" s="85" t="s">
        <v>343</v>
      </c>
      <c r="H777" s="86" t="s">
        <v>344</v>
      </c>
      <c r="I777" s="87" t="str">
        <f t="shared" si="32"/>
        <v>Golay0428_S0537</v>
      </c>
      <c r="J777" s="87" t="str">
        <f t="shared" si="33"/>
        <v>gtcCGTGCACAATTGtgGTGYCAGCMGCCGCGGTA</v>
      </c>
      <c r="K777" s="54" t="s">
        <v>602</v>
      </c>
      <c r="L777" s="60" t="s">
        <v>1635</v>
      </c>
      <c r="M777" s="54" t="s">
        <v>345</v>
      </c>
      <c r="N777" s="85">
        <v>5</v>
      </c>
      <c r="O777" s="54" t="s">
        <v>564</v>
      </c>
      <c r="P777" s="54">
        <v>35</v>
      </c>
    </row>
    <row r="778" spans="1:18">
      <c r="B778" s="28" t="s">
        <v>95</v>
      </c>
      <c r="C778" s="54" t="s">
        <v>1547</v>
      </c>
      <c r="D778" s="54" t="s">
        <v>166</v>
      </c>
      <c r="E778" s="60" t="s">
        <v>167</v>
      </c>
      <c r="F778" s="85" t="s">
        <v>342</v>
      </c>
      <c r="G778" s="85" t="s">
        <v>343</v>
      </c>
      <c r="H778" s="86" t="s">
        <v>344</v>
      </c>
      <c r="I778" s="87" t="str">
        <f t="shared" si="32"/>
        <v>Golay0429_S0580</v>
      </c>
      <c r="J778" s="87" t="str">
        <f t="shared" si="33"/>
        <v>gtcCGGCCTAAGTTCtgGTGYCAGCMGCCGCGGTA</v>
      </c>
      <c r="K778" s="54" t="s">
        <v>602</v>
      </c>
      <c r="L778" s="60" t="s">
        <v>1635</v>
      </c>
      <c r="M778" s="54" t="s">
        <v>345</v>
      </c>
      <c r="N778" s="85">
        <v>5</v>
      </c>
      <c r="O778" s="54" t="s">
        <v>564</v>
      </c>
      <c r="P778" s="54">
        <v>35</v>
      </c>
    </row>
    <row r="779" spans="1:18">
      <c r="B779" s="28" t="s">
        <v>94</v>
      </c>
      <c r="C779" s="54" t="s">
        <v>1548</v>
      </c>
      <c r="D779" s="54" t="s">
        <v>168</v>
      </c>
      <c r="E779" s="60" t="s">
        <v>169</v>
      </c>
      <c r="F779" s="85" t="s">
        <v>342</v>
      </c>
      <c r="G779" s="85" t="s">
        <v>343</v>
      </c>
      <c r="H779" s="86" t="s">
        <v>344</v>
      </c>
      <c r="I779" s="87" t="str">
        <f t="shared" si="32"/>
        <v>Golay0430_S0419</v>
      </c>
      <c r="J779" s="87" t="str">
        <f t="shared" si="33"/>
        <v>gtcAGCGCTCACATCtgGTGYCAGCMGCCGCGGTA</v>
      </c>
      <c r="K779" s="54" t="s">
        <v>602</v>
      </c>
      <c r="L779" s="60" t="s">
        <v>1635</v>
      </c>
      <c r="M779" s="54" t="s">
        <v>345</v>
      </c>
      <c r="N779" s="85">
        <v>5</v>
      </c>
      <c r="O779" s="54" t="s">
        <v>564</v>
      </c>
      <c r="P779" s="54">
        <v>35</v>
      </c>
    </row>
    <row r="780" spans="1:18">
      <c r="B780" s="28" t="s">
        <v>93</v>
      </c>
      <c r="C780" s="54" t="s">
        <v>1549</v>
      </c>
      <c r="D780" s="54" t="s">
        <v>170</v>
      </c>
      <c r="E780" s="60" t="s">
        <v>171</v>
      </c>
      <c r="F780" s="85" t="s">
        <v>342</v>
      </c>
      <c r="G780" s="85" t="s">
        <v>343</v>
      </c>
      <c r="H780" s="86" t="s">
        <v>344</v>
      </c>
      <c r="I780" s="87" t="str">
        <f t="shared" si="32"/>
        <v>Golay0431_S0751</v>
      </c>
      <c r="J780" s="87" t="str">
        <f t="shared" si="33"/>
        <v>gtcTGGTTATGGCACtgGTGYCAGCMGCCGCGGTA</v>
      </c>
      <c r="K780" s="54" t="s">
        <v>602</v>
      </c>
      <c r="L780" s="60" t="s">
        <v>1635</v>
      </c>
      <c r="M780" s="54" t="s">
        <v>345</v>
      </c>
      <c r="N780" s="85">
        <v>5</v>
      </c>
      <c r="O780" s="54" t="s">
        <v>564</v>
      </c>
      <c r="P780" s="54">
        <v>35</v>
      </c>
    </row>
    <row r="781" spans="1:18">
      <c r="B781" s="28" t="s">
        <v>92</v>
      </c>
      <c r="C781" s="54" t="s">
        <v>1550</v>
      </c>
      <c r="D781" s="54" t="s">
        <v>172</v>
      </c>
      <c r="E781" s="60" t="s">
        <v>173</v>
      </c>
      <c r="F781" s="85" t="s">
        <v>342</v>
      </c>
      <c r="G781" s="85" t="s">
        <v>343</v>
      </c>
      <c r="H781" s="86" t="s">
        <v>344</v>
      </c>
      <c r="I781" s="87" t="str">
        <f t="shared" si="32"/>
        <v>Golay0432_S0455</v>
      </c>
      <c r="J781" s="87" t="str">
        <f t="shared" si="33"/>
        <v>gtcCGAGGTTCTGATtgGTGYCAGCMGCCGCGGTA</v>
      </c>
      <c r="K781" s="54" t="s">
        <v>602</v>
      </c>
      <c r="L781" s="60" t="s">
        <v>1635</v>
      </c>
      <c r="M781" s="54" t="s">
        <v>345</v>
      </c>
      <c r="N781" s="85">
        <v>5</v>
      </c>
      <c r="O781" s="54" t="s">
        <v>564</v>
      </c>
      <c r="P781" s="54">
        <v>35</v>
      </c>
    </row>
    <row r="782" spans="1:18">
      <c r="B782" s="28" t="s">
        <v>91</v>
      </c>
      <c r="C782" s="54" t="s">
        <v>1551</v>
      </c>
      <c r="D782" s="54" t="s">
        <v>174</v>
      </c>
      <c r="E782" s="60" t="s">
        <v>175</v>
      </c>
      <c r="F782" s="85" t="s">
        <v>342</v>
      </c>
      <c r="G782" s="85" t="s">
        <v>343</v>
      </c>
      <c r="H782" s="86" t="s">
        <v>344</v>
      </c>
      <c r="I782" s="87" t="str">
        <f t="shared" si="32"/>
        <v>Golay0433_S0389</v>
      </c>
      <c r="J782" s="87" t="str">
        <f t="shared" si="33"/>
        <v>gtcAACTCCTGTGGAtgGTGYCAGCMGCCGCGGTA</v>
      </c>
      <c r="K782" s="54" t="s">
        <v>602</v>
      </c>
      <c r="L782" s="60" t="s">
        <v>1635</v>
      </c>
      <c r="M782" s="54" t="s">
        <v>345</v>
      </c>
      <c r="N782" s="85">
        <v>5</v>
      </c>
      <c r="O782" s="54" t="s">
        <v>564</v>
      </c>
      <c r="P782" s="54">
        <v>35</v>
      </c>
    </row>
    <row r="783" spans="1:18">
      <c r="B783" s="28" t="s">
        <v>90</v>
      </c>
      <c r="C783" s="54" t="s">
        <v>1552</v>
      </c>
      <c r="D783" s="54" t="s">
        <v>176</v>
      </c>
      <c r="E783" s="60" t="s">
        <v>177</v>
      </c>
      <c r="F783" s="85" t="s">
        <v>342</v>
      </c>
      <c r="G783" s="85" t="s">
        <v>343</v>
      </c>
      <c r="H783" s="86" t="s">
        <v>344</v>
      </c>
      <c r="I783" s="87" t="str">
        <f t="shared" si="32"/>
        <v>Golay0434_S0386</v>
      </c>
      <c r="J783" s="87" t="str">
        <f t="shared" si="33"/>
        <v>gtcTAATGGTCGTAGtgGTGYCAGCMGCCGCGGTA</v>
      </c>
      <c r="K783" s="54" t="s">
        <v>602</v>
      </c>
      <c r="L783" s="60" t="s">
        <v>1635</v>
      </c>
      <c r="M783" s="54" t="s">
        <v>345</v>
      </c>
      <c r="N783" s="85">
        <v>5</v>
      </c>
      <c r="O783" s="54" t="s">
        <v>564</v>
      </c>
      <c r="P783" s="54">
        <v>35</v>
      </c>
    </row>
    <row r="784" spans="1:18">
      <c r="B784" s="28" t="s">
        <v>89</v>
      </c>
      <c r="C784" s="54" t="s">
        <v>1553</v>
      </c>
      <c r="D784" s="54" t="s">
        <v>178</v>
      </c>
      <c r="E784" s="60" t="s">
        <v>179</v>
      </c>
      <c r="F784" s="85" t="s">
        <v>342</v>
      </c>
      <c r="G784" s="85" t="s">
        <v>343</v>
      </c>
      <c r="H784" s="86" t="s">
        <v>344</v>
      </c>
      <c r="I784" s="87" t="str">
        <f t="shared" si="32"/>
        <v>Golay0435_S0417</v>
      </c>
      <c r="J784" s="87" t="str">
        <f t="shared" si="33"/>
        <v>gtcTTGCACCGTCGAtgGTGYCAGCMGCCGCGGTA</v>
      </c>
      <c r="K784" s="54" t="s">
        <v>602</v>
      </c>
      <c r="L784" s="60" t="s">
        <v>1635</v>
      </c>
      <c r="M784" s="54" t="s">
        <v>345</v>
      </c>
      <c r="N784" s="85">
        <v>5</v>
      </c>
      <c r="O784" s="54" t="s">
        <v>564</v>
      </c>
      <c r="P784" s="54">
        <v>35</v>
      </c>
    </row>
    <row r="785" spans="2:16">
      <c r="B785" s="28" t="s">
        <v>88</v>
      </c>
      <c r="C785" s="54" t="s">
        <v>1554</v>
      </c>
      <c r="D785" s="54" t="s">
        <v>180</v>
      </c>
      <c r="E785" s="60" t="s">
        <v>181</v>
      </c>
      <c r="F785" s="85" t="s">
        <v>342</v>
      </c>
      <c r="G785" s="85" t="s">
        <v>343</v>
      </c>
      <c r="H785" s="86" t="s">
        <v>344</v>
      </c>
      <c r="I785" s="87" t="str">
        <f t="shared" si="32"/>
        <v>Golay0436_S0779</v>
      </c>
      <c r="J785" s="87" t="str">
        <f t="shared" si="33"/>
        <v>gtcTGCTACAGACGTtgGTGYCAGCMGCCGCGGTA</v>
      </c>
      <c r="K785" s="54" t="s">
        <v>602</v>
      </c>
      <c r="L785" s="60" t="s">
        <v>1635</v>
      </c>
      <c r="M785" s="54" t="s">
        <v>345</v>
      </c>
      <c r="N785" s="85">
        <v>5</v>
      </c>
      <c r="O785" s="54" t="s">
        <v>564</v>
      </c>
      <c r="P785" s="54">
        <v>35</v>
      </c>
    </row>
    <row r="786" spans="2:16">
      <c r="B786" s="28" t="s">
        <v>87</v>
      </c>
      <c r="C786" s="54" t="s">
        <v>1555</v>
      </c>
      <c r="D786" s="54" t="s">
        <v>182</v>
      </c>
      <c r="E786" s="60" t="s">
        <v>183</v>
      </c>
      <c r="F786" s="85" t="s">
        <v>342</v>
      </c>
      <c r="G786" s="85" t="s">
        <v>343</v>
      </c>
      <c r="H786" s="86" t="s">
        <v>344</v>
      </c>
      <c r="I786" s="87" t="str">
        <f t="shared" si="32"/>
        <v>Golay0437_S0480</v>
      </c>
      <c r="J786" s="87" t="str">
        <f t="shared" si="33"/>
        <v>gtcATGGCCTGACTAtgGTGYCAGCMGCCGCGGTA</v>
      </c>
      <c r="K786" s="54" t="s">
        <v>602</v>
      </c>
      <c r="L786" s="60" t="s">
        <v>1635</v>
      </c>
      <c r="M786" s="54" t="s">
        <v>345</v>
      </c>
      <c r="N786" s="85">
        <v>5</v>
      </c>
      <c r="O786" s="54" t="s">
        <v>564</v>
      </c>
      <c r="P786" s="54">
        <v>35</v>
      </c>
    </row>
    <row r="787" spans="2:16">
      <c r="B787" s="28" t="s">
        <v>86</v>
      </c>
      <c r="C787" s="54" t="s">
        <v>1556</v>
      </c>
      <c r="D787" s="54" t="s">
        <v>184</v>
      </c>
      <c r="E787" s="60" t="s">
        <v>185</v>
      </c>
      <c r="F787" s="85" t="s">
        <v>342</v>
      </c>
      <c r="G787" s="85" t="s">
        <v>343</v>
      </c>
      <c r="H787" s="86" t="s">
        <v>344</v>
      </c>
      <c r="I787" s="87" t="str">
        <f t="shared" si="32"/>
        <v>Golay0438_S1033</v>
      </c>
      <c r="J787" s="87" t="str">
        <f t="shared" si="33"/>
        <v>gtcACGCACATACAAtgGTGYCAGCMGCCGCGGTA</v>
      </c>
      <c r="K787" s="54" t="s">
        <v>602</v>
      </c>
      <c r="L787" s="60" t="s">
        <v>1635</v>
      </c>
      <c r="M787" s="54" t="s">
        <v>345</v>
      </c>
      <c r="N787" s="85">
        <v>5</v>
      </c>
      <c r="O787" s="54" t="s">
        <v>564</v>
      </c>
      <c r="P787" s="54">
        <v>35</v>
      </c>
    </row>
    <row r="788" spans="2:16">
      <c r="B788" s="28" t="s">
        <v>85</v>
      </c>
      <c r="C788" s="54" t="s">
        <v>1557</v>
      </c>
      <c r="D788" s="54" t="s">
        <v>186</v>
      </c>
      <c r="E788" s="60" t="s">
        <v>187</v>
      </c>
      <c r="F788" s="85" t="s">
        <v>342</v>
      </c>
      <c r="G788" s="85" t="s">
        <v>343</v>
      </c>
      <c r="H788" s="86" t="s">
        <v>344</v>
      </c>
      <c r="I788" s="87" t="str">
        <f t="shared" si="32"/>
        <v>Golay0439_S0631</v>
      </c>
      <c r="J788" s="87" t="str">
        <f t="shared" si="33"/>
        <v>gtcTGAGTGGTCTGTtgGTGYCAGCMGCCGCGGTA</v>
      </c>
      <c r="K788" s="54" t="s">
        <v>602</v>
      </c>
      <c r="L788" s="60" t="s">
        <v>1635</v>
      </c>
      <c r="M788" s="54" t="s">
        <v>345</v>
      </c>
      <c r="N788" s="85">
        <v>5</v>
      </c>
      <c r="O788" s="54" t="s">
        <v>564</v>
      </c>
      <c r="P788" s="54">
        <v>35</v>
      </c>
    </row>
    <row r="789" spans="2:16">
      <c r="B789" s="28" t="s">
        <v>84</v>
      </c>
      <c r="C789" s="54" t="s">
        <v>1558</v>
      </c>
      <c r="D789" s="54" t="s">
        <v>188</v>
      </c>
      <c r="E789" s="60" t="s">
        <v>189</v>
      </c>
      <c r="F789" s="85" t="s">
        <v>342</v>
      </c>
      <c r="G789" s="85" t="s">
        <v>343</v>
      </c>
      <c r="H789" s="86" t="s">
        <v>344</v>
      </c>
      <c r="I789" s="87" t="str">
        <f t="shared" si="32"/>
        <v>Golay0440_S0573</v>
      </c>
      <c r="J789" s="87" t="str">
        <f t="shared" si="33"/>
        <v>gtcGATAGCACTCGTtgGTGYCAGCMGCCGCGGTA</v>
      </c>
      <c r="K789" s="54" t="s">
        <v>602</v>
      </c>
      <c r="L789" s="60" t="s">
        <v>1635</v>
      </c>
      <c r="M789" s="54" t="s">
        <v>345</v>
      </c>
      <c r="N789" s="85">
        <v>5</v>
      </c>
      <c r="O789" s="54" t="s">
        <v>564</v>
      </c>
      <c r="P789" s="54">
        <v>35</v>
      </c>
    </row>
    <row r="790" spans="2:16">
      <c r="B790" s="28" t="s">
        <v>83</v>
      </c>
      <c r="C790" s="54" t="s">
        <v>1559</v>
      </c>
      <c r="D790" s="54" t="s">
        <v>190</v>
      </c>
      <c r="E790" s="60" t="s">
        <v>191</v>
      </c>
      <c r="F790" s="85" t="s">
        <v>342</v>
      </c>
      <c r="G790" s="85" t="s">
        <v>343</v>
      </c>
      <c r="H790" s="86" t="s">
        <v>344</v>
      </c>
      <c r="I790" s="87" t="str">
        <f t="shared" si="32"/>
        <v>Golay0441_S0999</v>
      </c>
      <c r="J790" s="87" t="str">
        <f t="shared" si="33"/>
        <v>gtcTAGCGCGAACTTtgGTGYCAGCMGCCGCGGTA</v>
      </c>
      <c r="K790" s="54" t="s">
        <v>602</v>
      </c>
      <c r="L790" s="60" t="s">
        <v>1635</v>
      </c>
      <c r="M790" s="54" t="s">
        <v>345</v>
      </c>
      <c r="N790" s="85">
        <v>5</v>
      </c>
      <c r="O790" s="54" t="s">
        <v>564</v>
      </c>
      <c r="P790" s="54">
        <v>35</v>
      </c>
    </row>
    <row r="791" spans="2:16">
      <c r="B791" s="28" t="s">
        <v>82</v>
      </c>
      <c r="C791" s="54" t="s">
        <v>1560</v>
      </c>
      <c r="D791" s="54" t="s">
        <v>192</v>
      </c>
      <c r="E791" s="60" t="s">
        <v>193</v>
      </c>
      <c r="F791" s="85" t="s">
        <v>342</v>
      </c>
      <c r="G791" s="85" t="s">
        <v>343</v>
      </c>
      <c r="H791" s="86" t="s">
        <v>344</v>
      </c>
      <c r="I791" s="87" t="str">
        <f t="shared" si="32"/>
        <v>Golay0442_S0405</v>
      </c>
      <c r="J791" s="87" t="str">
        <f t="shared" si="33"/>
        <v>gtcCATACACGCACCtgGTGYCAGCMGCCGCGGTA</v>
      </c>
      <c r="K791" s="54" t="s">
        <v>602</v>
      </c>
      <c r="L791" s="60" t="s">
        <v>1635</v>
      </c>
      <c r="M791" s="54" t="s">
        <v>345</v>
      </c>
      <c r="N791" s="85">
        <v>5</v>
      </c>
      <c r="O791" s="54" t="s">
        <v>564</v>
      </c>
      <c r="P791" s="54">
        <v>35</v>
      </c>
    </row>
    <row r="792" spans="2:16">
      <c r="B792" s="28" t="s">
        <v>81</v>
      </c>
      <c r="C792" s="54" t="s">
        <v>1561</v>
      </c>
      <c r="D792" s="54" t="s">
        <v>194</v>
      </c>
      <c r="E792" s="60" t="s">
        <v>195</v>
      </c>
      <c r="F792" s="85" t="s">
        <v>342</v>
      </c>
      <c r="G792" s="85" t="s">
        <v>343</v>
      </c>
      <c r="H792" s="86" t="s">
        <v>344</v>
      </c>
      <c r="I792" s="87" t="str">
        <f t="shared" si="32"/>
        <v>Golay0443_S0513</v>
      </c>
      <c r="J792" s="87" t="str">
        <f t="shared" si="33"/>
        <v>gtcACCTCAGTCAAGtgGTGYCAGCMGCCGCGGTA</v>
      </c>
      <c r="K792" s="54" t="s">
        <v>602</v>
      </c>
      <c r="L792" s="60" t="s">
        <v>1635</v>
      </c>
      <c r="M792" s="54" t="s">
        <v>345</v>
      </c>
      <c r="N792" s="85">
        <v>5</v>
      </c>
      <c r="O792" s="54" t="s">
        <v>564</v>
      </c>
      <c r="P792" s="54">
        <v>35</v>
      </c>
    </row>
    <row r="793" spans="2:16">
      <c r="B793" s="28" t="s">
        <v>80</v>
      </c>
      <c r="C793" s="54" t="s">
        <v>1562</v>
      </c>
      <c r="D793" s="54" t="s">
        <v>196</v>
      </c>
      <c r="E793" s="60" t="s">
        <v>197</v>
      </c>
      <c r="F793" s="85" t="s">
        <v>342</v>
      </c>
      <c r="G793" s="85" t="s">
        <v>343</v>
      </c>
      <c r="H793" s="86" t="s">
        <v>344</v>
      </c>
      <c r="I793" s="87" t="str">
        <f t="shared" si="32"/>
        <v>Golay0444_S1014</v>
      </c>
      <c r="J793" s="87" t="str">
        <f t="shared" si="33"/>
        <v>gtcTCGACCAAACACtgGTGYCAGCMGCCGCGGTA</v>
      </c>
      <c r="K793" s="54" t="s">
        <v>602</v>
      </c>
      <c r="L793" s="60" t="s">
        <v>1635</v>
      </c>
      <c r="M793" s="54" t="s">
        <v>345</v>
      </c>
      <c r="N793" s="85">
        <v>5</v>
      </c>
      <c r="O793" s="54" t="s">
        <v>564</v>
      </c>
      <c r="P793" s="54">
        <v>35</v>
      </c>
    </row>
    <row r="794" spans="2:16">
      <c r="B794" s="28" t="s">
        <v>79</v>
      </c>
      <c r="C794" s="54" t="s">
        <v>1563</v>
      </c>
      <c r="D794" s="54" t="s">
        <v>198</v>
      </c>
      <c r="E794" s="60" t="s">
        <v>199</v>
      </c>
      <c r="F794" s="85" t="s">
        <v>342</v>
      </c>
      <c r="G794" s="85" t="s">
        <v>343</v>
      </c>
      <c r="H794" s="86" t="s">
        <v>344</v>
      </c>
      <c r="I794" s="87" t="str">
        <f t="shared" si="32"/>
        <v>Golay0445_S0730</v>
      </c>
      <c r="J794" s="87" t="str">
        <f t="shared" si="33"/>
        <v>gtcCCACCCAGTAACtgGTGYCAGCMGCCGCGGTA</v>
      </c>
      <c r="K794" s="54" t="s">
        <v>602</v>
      </c>
      <c r="L794" s="60" t="s">
        <v>1635</v>
      </c>
      <c r="M794" s="54" t="s">
        <v>345</v>
      </c>
      <c r="N794" s="85">
        <v>5</v>
      </c>
      <c r="O794" s="54" t="s">
        <v>564</v>
      </c>
      <c r="P794" s="54">
        <v>35</v>
      </c>
    </row>
    <row r="795" spans="2:16">
      <c r="B795" s="29" t="s">
        <v>78</v>
      </c>
      <c r="C795" s="54" t="s">
        <v>1564</v>
      </c>
      <c r="D795" s="54" t="s">
        <v>200</v>
      </c>
      <c r="E795" s="60" t="s">
        <v>201</v>
      </c>
      <c r="F795" s="85" t="s">
        <v>342</v>
      </c>
      <c r="G795" s="85" t="s">
        <v>343</v>
      </c>
      <c r="H795" s="86" t="s">
        <v>344</v>
      </c>
      <c r="I795" s="87" t="str">
        <f t="shared" si="32"/>
        <v>Golay0446_S0784</v>
      </c>
      <c r="J795" s="87" t="str">
        <f t="shared" si="33"/>
        <v>gtcATATCGCGATGAtgGTGYCAGCMGCCGCGGTA</v>
      </c>
      <c r="K795" s="54" t="s">
        <v>602</v>
      </c>
      <c r="L795" s="60" t="s">
        <v>1635</v>
      </c>
      <c r="M795" s="54" t="s">
        <v>345</v>
      </c>
      <c r="N795" s="85">
        <v>5</v>
      </c>
      <c r="O795" s="54" t="s">
        <v>564</v>
      </c>
      <c r="P795" s="54">
        <v>35</v>
      </c>
    </row>
    <row r="796" spans="2:16">
      <c r="B796" s="54" t="s">
        <v>77</v>
      </c>
      <c r="C796" s="54" t="s">
        <v>1565</v>
      </c>
      <c r="D796" s="54" t="s">
        <v>202</v>
      </c>
      <c r="E796" s="60" t="s">
        <v>203</v>
      </c>
      <c r="F796" s="85" t="s">
        <v>342</v>
      </c>
      <c r="G796" s="85" t="s">
        <v>343</v>
      </c>
      <c r="H796" s="86" t="s">
        <v>344</v>
      </c>
      <c r="I796" s="87" t="str">
        <f t="shared" si="32"/>
        <v>Golay0447_S0804</v>
      </c>
      <c r="J796" s="87" t="str">
        <f t="shared" si="33"/>
        <v>gtcCGCCGGTAATCTtgGTGYCAGCMGCCGCGGTA</v>
      </c>
      <c r="K796" s="54" t="s">
        <v>602</v>
      </c>
      <c r="L796" s="60" t="s">
        <v>1635</v>
      </c>
      <c r="M796" s="54" t="s">
        <v>345</v>
      </c>
      <c r="N796" s="85">
        <v>5</v>
      </c>
      <c r="O796" s="54" t="s">
        <v>564</v>
      </c>
      <c r="P796" s="54">
        <v>35</v>
      </c>
    </row>
    <row r="797" spans="2:16">
      <c r="B797" s="54" t="s">
        <v>76</v>
      </c>
      <c r="C797" s="54" t="s">
        <v>1566</v>
      </c>
      <c r="D797" s="54" t="s">
        <v>204</v>
      </c>
      <c r="E797" s="60" t="s">
        <v>205</v>
      </c>
      <c r="F797" s="85" t="s">
        <v>342</v>
      </c>
      <c r="G797" s="85" t="s">
        <v>343</v>
      </c>
      <c r="H797" s="86" t="s">
        <v>344</v>
      </c>
      <c r="I797" s="87" t="str">
        <f t="shared" si="32"/>
        <v>Golay0448_S0776</v>
      </c>
      <c r="J797" s="87" t="str">
        <f t="shared" si="33"/>
        <v>gtcCCGATGCCTTGAtgGTGYCAGCMGCCGCGGTA</v>
      </c>
      <c r="K797" s="54" t="s">
        <v>602</v>
      </c>
      <c r="L797" s="60" t="s">
        <v>1635</v>
      </c>
      <c r="M797" s="54" t="s">
        <v>345</v>
      </c>
      <c r="N797" s="85">
        <v>5</v>
      </c>
      <c r="O797" s="54" t="s">
        <v>564</v>
      </c>
      <c r="P797" s="54">
        <v>35</v>
      </c>
    </row>
    <row r="798" spans="2:16">
      <c r="B798" s="54" t="s">
        <v>75</v>
      </c>
      <c r="C798" s="54" t="s">
        <v>1567</v>
      </c>
      <c r="D798" s="54" t="s">
        <v>206</v>
      </c>
      <c r="E798" s="60" t="s">
        <v>207</v>
      </c>
      <c r="F798" s="85" t="s">
        <v>342</v>
      </c>
      <c r="G798" s="85" t="s">
        <v>343</v>
      </c>
      <c r="H798" s="86" t="s">
        <v>344</v>
      </c>
      <c r="I798" s="87" t="str">
        <f t="shared" si="32"/>
        <v>Golay0449_S0447</v>
      </c>
      <c r="J798" s="87" t="str">
        <f t="shared" si="33"/>
        <v>gtcAGCAGGCACGAAtgGTGYCAGCMGCCGCGGTA</v>
      </c>
      <c r="K798" s="54" t="s">
        <v>602</v>
      </c>
      <c r="L798" s="60" t="s">
        <v>1635</v>
      </c>
      <c r="M798" s="54" t="s">
        <v>345</v>
      </c>
      <c r="N798" s="85">
        <v>5</v>
      </c>
      <c r="O798" s="54" t="s">
        <v>564</v>
      </c>
      <c r="P798" s="54">
        <v>35</v>
      </c>
    </row>
    <row r="799" spans="2:16">
      <c r="B799" s="54" t="s">
        <v>74</v>
      </c>
      <c r="C799" s="54" t="s">
        <v>1568</v>
      </c>
      <c r="D799" s="54" t="s">
        <v>208</v>
      </c>
      <c r="E799" s="60" t="s">
        <v>209</v>
      </c>
      <c r="F799" s="85" t="s">
        <v>342</v>
      </c>
      <c r="G799" s="85" t="s">
        <v>343</v>
      </c>
      <c r="H799" s="86" t="s">
        <v>344</v>
      </c>
      <c r="I799" s="87" t="str">
        <f t="shared" si="32"/>
        <v>Golay0450_S1009</v>
      </c>
      <c r="J799" s="87" t="str">
        <f t="shared" si="33"/>
        <v>gtcTACGCAGCACTAtgGTGYCAGCMGCCGCGGTA</v>
      </c>
      <c r="K799" s="54" t="s">
        <v>602</v>
      </c>
      <c r="L799" s="60" t="s">
        <v>1635</v>
      </c>
      <c r="M799" s="54" t="s">
        <v>345</v>
      </c>
      <c r="N799" s="85">
        <v>5</v>
      </c>
      <c r="O799" s="54" t="s">
        <v>564</v>
      </c>
      <c r="P799" s="54">
        <v>35</v>
      </c>
    </row>
    <row r="800" spans="2:16">
      <c r="B800" s="54" t="s">
        <v>73</v>
      </c>
      <c r="C800" s="54" t="s">
        <v>1569</v>
      </c>
      <c r="D800" s="54" t="s">
        <v>210</v>
      </c>
      <c r="E800" s="60" t="s">
        <v>211</v>
      </c>
      <c r="F800" s="85" t="s">
        <v>342</v>
      </c>
      <c r="G800" s="85" t="s">
        <v>343</v>
      </c>
      <c r="H800" s="86" t="s">
        <v>344</v>
      </c>
      <c r="I800" s="87" t="str">
        <f t="shared" si="32"/>
        <v>Golay0451_S0912</v>
      </c>
      <c r="J800" s="87" t="str">
        <f t="shared" si="33"/>
        <v>gtcCGCTTAGTGCTGtgGTGYCAGCMGCCGCGGTA</v>
      </c>
      <c r="K800" s="54" t="s">
        <v>602</v>
      </c>
      <c r="L800" s="60" t="s">
        <v>1635</v>
      </c>
      <c r="M800" s="54" t="s">
        <v>345</v>
      </c>
      <c r="N800" s="85">
        <v>5</v>
      </c>
      <c r="O800" s="54" t="s">
        <v>564</v>
      </c>
      <c r="P800" s="54">
        <v>35</v>
      </c>
    </row>
    <row r="801" spans="2:16">
      <c r="B801" s="54" t="s">
        <v>72</v>
      </c>
      <c r="C801" s="54" t="s">
        <v>1570</v>
      </c>
      <c r="D801" s="54" t="s">
        <v>212</v>
      </c>
      <c r="E801" s="60" t="s">
        <v>213</v>
      </c>
      <c r="F801" s="85" t="s">
        <v>342</v>
      </c>
      <c r="G801" s="85" t="s">
        <v>343</v>
      </c>
      <c r="H801" s="86" t="s">
        <v>344</v>
      </c>
      <c r="I801" s="87" t="str">
        <f t="shared" si="32"/>
        <v>Golay0452_S0365</v>
      </c>
      <c r="J801" s="87" t="str">
        <f t="shared" si="33"/>
        <v>gtcCAAAGTTTGCGAtgGTGYCAGCMGCCGCGGTA</v>
      </c>
      <c r="K801" s="54" t="s">
        <v>602</v>
      </c>
      <c r="L801" s="60" t="s">
        <v>1635</v>
      </c>
      <c r="M801" s="54" t="s">
        <v>345</v>
      </c>
      <c r="N801" s="85">
        <v>5</v>
      </c>
      <c r="O801" s="54" t="s">
        <v>564</v>
      </c>
      <c r="P801" s="54">
        <v>35</v>
      </c>
    </row>
    <row r="802" spans="2:16">
      <c r="B802" s="54" t="s">
        <v>71</v>
      </c>
      <c r="C802" s="54" t="s">
        <v>1571</v>
      </c>
      <c r="D802" s="54" t="s">
        <v>214</v>
      </c>
      <c r="E802" s="60" t="s">
        <v>215</v>
      </c>
      <c r="F802" s="85" t="s">
        <v>342</v>
      </c>
      <c r="G802" s="85" t="s">
        <v>343</v>
      </c>
      <c r="H802" s="86" t="s">
        <v>344</v>
      </c>
      <c r="I802" s="87" t="str">
        <f t="shared" si="32"/>
        <v>Golay0453_S0616</v>
      </c>
      <c r="J802" s="87" t="str">
        <f t="shared" si="33"/>
        <v>gtcTCGAGCCGATCTtgGTGYCAGCMGCCGCGGTA</v>
      </c>
      <c r="K802" s="54" t="s">
        <v>602</v>
      </c>
      <c r="L802" s="60" t="s">
        <v>1635</v>
      </c>
      <c r="M802" s="54" t="s">
        <v>345</v>
      </c>
      <c r="N802" s="85">
        <v>5</v>
      </c>
      <c r="O802" s="54" t="s">
        <v>564</v>
      </c>
      <c r="P802" s="54">
        <v>35</v>
      </c>
    </row>
    <row r="803" spans="2:16">
      <c r="B803" s="54" t="s">
        <v>70</v>
      </c>
      <c r="C803" s="54" t="s">
        <v>1572</v>
      </c>
      <c r="D803" s="54" t="s">
        <v>216</v>
      </c>
      <c r="E803" s="60" t="s">
        <v>217</v>
      </c>
      <c r="F803" s="85" t="s">
        <v>342</v>
      </c>
      <c r="G803" s="85" t="s">
        <v>343</v>
      </c>
      <c r="H803" s="86" t="s">
        <v>344</v>
      </c>
      <c r="I803" s="87" t="str">
        <f t="shared" si="32"/>
        <v>Golay0454_S0960</v>
      </c>
      <c r="J803" s="87" t="str">
        <f t="shared" si="33"/>
        <v>gtcCTCATCATGTTCtgGTGYCAGCMGCCGCGGTA</v>
      </c>
      <c r="K803" s="54" t="s">
        <v>602</v>
      </c>
      <c r="L803" s="60" t="s">
        <v>1635</v>
      </c>
      <c r="M803" s="54" t="s">
        <v>345</v>
      </c>
      <c r="N803" s="85">
        <v>5</v>
      </c>
      <c r="O803" s="54" t="s">
        <v>564</v>
      </c>
      <c r="P803" s="54">
        <v>35</v>
      </c>
    </row>
    <row r="804" spans="2:16">
      <c r="B804" s="54" t="s">
        <v>69</v>
      </c>
      <c r="C804" s="54" t="s">
        <v>1573</v>
      </c>
      <c r="D804" s="54" t="s">
        <v>218</v>
      </c>
      <c r="E804" s="60" t="s">
        <v>219</v>
      </c>
      <c r="F804" s="85" t="s">
        <v>342</v>
      </c>
      <c r="G804" s="85" t="s">
        <v>343</v>
      </c>
      <c r="H804" s="86" t="s">
        <v>344</v>
      </c>
      <c r="I804" s="87" t="str">
        <f t="shared" si="32"/>
        <v>Golay0455_S0585</v>
      </c>
      <c r="J804" s="87" t="str">
        <f t="shared" si="33"/>
        <v>gtcCCAGGGACTTCTtgGTGYCAGCMGCCGCGGTA</v>
      </c>
      <c r="K804" s="54" t="s">
        <v>602</v>
      </c>
      <c r="L804" s="60" t="s">
        <v>1635</v>
      </c>
      <c r="M804" s="54" t="s">
        <v>345</v>
      </c>
      <c r="N804" s="85">
        <v>5</v>
      </c>
      <c r="O804" s="54" t="s">
        <v>564</v>
      </c>
      <c r="P804" s="54">
        <v>35</v>
      </c>
    </row>
    <row r="805" spans="2:16">
      <c r="B805" s="54" t="s">
        <v>68</v>
      </c>
      <c r="C805" s="84" t="s">
        <v>1574</v>
      </c>
      <c r="D805" s="54" t="s">
        <v>220</v>
      </c>
      <c r="E805" s="60" t="s">
        <v>221</v>
      </c>
      <c r="F805" s="85" t="s">
        <v>342</v>
      </c>
      <c r="G805" s="85" t="s">
        <v>343</v>
      </c>
      <c r="H805" s="86" t="s">
        <v>344</v>
      </c>
      <c r="I805" s="87" t="str">
        <f t="shared" si="32"/>
        <v>Golay0456_PC09</v>
      </c>
      <c r="J805" s="87" t="str">
        <f t="shared" si="33"/>
        <v>gtcGCAATCCTTGCGtgGTGYCAGCMGCCGCGGTA</v>
      </c>
      <c r="K805" s="54" t="s">
        <v>602</v>
      </c>
      <c r="L805" s="60" t="s">
        <v>1635</v>
      </c>
      <c r="M805" s="54" t="s">
        <v>345</v>
      </c>
      <c r="N805" s="85">
        <v>5</v>
      </c>
      <c r="O805" s="54" t="s">
        <v>565</v>
      </c>
      <c r="P805" s="54">
        <v>35</v>
      </c>
    </row>
    <row r="806" spans="2:16">
      <c r="B806" s="54" t="s">
        <v>67</v>
      </c>
      <c r="C806" s="54" t="s">
        <v>1575</v>
      </c>
      <c r="D806" s="54" t="s">
        <v>222</v>
      </c>
      <c r="E806" s="60" t="s">
        <v>223</v>
      </c>
      <c r="F806" s="85" t="s">
        <v>342</v>
      </c>
      <c r="G806" s="85" t="s">
        <v>343</v>
      </c>
      <c r="H806" s="86" t="s">
        <v>344</v>
      </c>
      <c r="I806" s="87" t="str">
        <f t="shared" si="32"/>
        <v>Golay0457_S0707</v>
      </c>
      <c r="J806" s="87" t="str">
        <f t="shared" si="33"/>
        <v>gtcCCTGCTTCCTTCtgGTGYCAGCMGCCGCGGTA</v>
      </c>
      <c r="K806" s="54" t="s">
        <v>602</v>
      </c>
      <c r="L806" s="60" t="s">
        <v>1635</v>
      </c>
      <c r="M806" s="54" t="s">
        <v>345</v>
      </c>
      <c r="N806" s="85">
        <v>5</v>
      </c>
      <c r="O806" s="54" t="s">
        <v>564</v>
      </c>
      <c r="P806" s="54">
        <v>35</v>
      </c>
    </row>
    <row r="807" spans="2:16">
      <c r="B807" s="54" t="s">
        <v>66</v>
      </c>
      <c r="C807" s="54" t="s">
        <v>1576</v>
      </c>
      <c r="D807" s="54" t="s">
        <v>224</v>
      </c>
      <c r="E807" s="60" t="s">
        <v>225</v>
      </c>
      <c r="F807" s="85" t="s">
        <v>342</v>
      </c>
      <c r="G807" s="85" t="s">
        <v>343</v>
      </c>
      <c r="H807" s="86" t="s">
        <v>344</v>
      </c>
      <c r="I807" s="87" t="str">
        <f t="shared" si="32"/>
        <v>Golay0458_S0905</v>
      </c>
      <c r="J807" s="87" t="str">
        <f t="shared" si="33"/>
        <v>gtcCAAGGCACAAGGtgGTGYCAGCMGCCGCGGTA</v>
      </c>
      <c r="K807" s="54" t="s">
        <v>602</v>
      </c>
      <c r="L807" s="60" t="s">
        <v>1635</v>
      </c>
      <c r="M807" s="54" t="s">
        <v>345</v>
      </c>
      <c r="N807" s="85">
        <v>5</v>
      </c>
      <c r="O807" s="54" t="s">
        <v>564</v>
      </c>
      <c r="P807" s="54">
        <v>35</v>
      </c>
    </row>
    <row r="808" spans="2:16">
      <c r="B808" s="54" t="s">
        <v>65</v>
      </c>
      <c r="C808" s="54" t="s">
        <v>1577</v>
      </c>
      <c r="D808" s="54" t="s">
        <v>226</v>
      </c>
      <c r="E808" s="60" t="s">
        <v>227</v>
      </c>
      <c r="F808" s="85" t="s">
        <v>342</v>
      </c>
      <c r="G808" s="85" t="s">
        <v>343</v>
      </c>
      <c r="H808" s="86" t="s">
        <v>344</v>
      </c>
      <c r="I808" s="87" t="str">
        <f t="shared" si="32"/>
        <v>Golay0459_S0517</v>
      </c>
      <c r="J808" s="87" t="str">
        <f t="shared" si="33"/>
        <v>gtcGGCCTATAAGTCtgGTGYCAGCMGCCGCGGTA</v>
      </c>
      <c r="K808" s="54" t="s">
        <v>602</v>
      </c>
      <c r="L808" s="60" t="s">
        <v>1635</v>
      </c>
      <c r="M808" s="54" t="s">
        <v>345</v>
      </c>
      <c r="N808" s="85">
        <v>5</v>
      </c>
      <c r="O808" s="54" t="s">
        <v>564</v>
      </c>
      <c r="P808" s="54">
        <v>35</v>
      </c>
    </row>
    <row r="809" spans="2:16">
      <c r="B809" s="54" t="s">
        <v>64</v>
      </c>
      <c r="C809" s="54" t="s">
        <v>1578</v>
      </c>
      <c r="D809" s="54" t="s">
        <v>228</v>
      </c>
      <c r="E809" s="60" t="s">
        <v>229</v>
      </c>
      <c r="F809" s="85" t="s">
        <v>342</v>
      </c>
      <c r="G809" s="85" t="s">
        <v>343</v>
      </c>
      <c r="H809" s="86" t="s">
        <v>344</v>
      </c>
      <c r="I809" s="87" t="str">
        <f t="shared" si="32"/>
        <v>Golay0460_S0599</v>
      </c>
      <c r="J809" s="87" t="str">
        <f t="shared" si="33"/>
        <v>gtcTCCATTTCATGCtgGTGYCAGCMGCCGCGGTA</v>
      </c>
      <c r="K809" s="54" t="s">
        <v>602</v>
      </c>
      <c r="L809" s="60" t="s">
        <v>1635</v>
      </c>
      <c r="M809" s="54" t="s">
        <v>345</v>
      </c>
      <c r="N809" s="85">
        <v>5</v>
      </c>
      <c r="O809" s="54" t="s">
        <v>564</v>
      </c>
      <c r="P809" s="54">
        <v>35</v>
      </c>
    </row>
    <row r="810" spans="2:16">
      <c r="B810" s="54" t="s">
        <v>63</v>
      </c>
      <c r="C810" s="54" t="s">
        <v>1579</v>
      </c>
      <c r="D810" s="54" t="s">
        <v>230</v>
      </c>
      <c r="E810" s="60" t="s">
        <v>231</v>
      </c>
      <c r="F810" s="85" t="s">
        <v>342</v>
      </c>
      <c r="G810" s="85" t="s">
        <v>343</v>
      </c>
      <c r="H810" s="86" t="s">
        <v>344</v>
      </c>
      <c r="I810" s="87" t="str">
        <f t="shared" si="32"/>
        <v>Golay0461_S0741</v>
      </c>
      <c r="J810" s="87" t="str">
        <f t="shared" si="33"/>
        <v>gtcTCGGCGATCATCtgGTGYCAGCMGCCGCGGTA</v>
      </c>
      <c r="K810" s="54" t="s">
        <v>602</v>
      </c>
      <c r="L810" s="60" t="s">
        <v>1635</v>
      </c>
      <c r="M810" s="54" t="s">
        <v>345</v>
      </c>
      <c r="N810" s="85">
        <v>5</v>
      </c>
      <c r="O810" s="54" t="s">
        <v>564</v>
      </c>
      <c r="P810" s="54">
        <v>35</v>
      </c>
    </row>
    <row r="811" spans="2:16">
      <c r="B811" s="54" t="s">
        <v>62</v>
      </c>
      <c r="C811" s="84" t="s">
        <v>1580</v>
      </c>
      <c r="D811" s="54" t="s">
        <v>232</v>
      </c>
      <c r="E811" s="60" t="s">
        <v>233</v>
      </c>
      <c r="F811" s="85" t="s">
        <v>342</v>
      </c>
      <c r="G811" s="85" t="s">
        <v>343</v>
      </c>
      <c r="H811" s="86" t="s">
        <v>344</v>
      </c>
      <c r="I811" s="87" t="str">
        <f t="shared" si="32"/>
        <v>Golay0462_SNEG12</v>
      </c>
      <c r="J811" s="87" t="str">
        <f t="shared" si="33"/>
        <v>gtcGTTTCACGCGAAtgGTGYCAGCMGCCGCGGTA</v>
      </c>
      <c r="K811" s="54" t="s">
        <v>602</v>
      </c>
      <c r="L811" s="60" t="s">
        <v>1635</v>
      </c>
      <c r="M811" s="54" t="s">
        <v>345</v>
      </c>
      <c r="N811" s="85">
        <v>5</v>
      </c>
      <c r="O811" s="54" t="s">
        <v>565</v>
      </c>
      <c r="P811" s="54">
        <v>35</v>
      </c>
    </row>
    <row r="812" spans="2:16">
      <c r="B812" s="54" t="s">
        <v>61</v>
      </c>
      <c r="C812" s="54" t="s">
        <v>1581</v>
      </c>
      <c r="D812" s="54" t="s">
        <v>234</v>
      </c>
      <c r="E812" s="60" t="s">
        <v>235</v>
      </c>
      <c r="F812" s="85" t="s">
        <v>342</v>
      </c>
      <c r="G812" s="85" t="s">
        <v>343</v>
      </c>
      <c r="H812" s="86" t="s">
        <v>344</v>
      </c>
      <c r="I812" s="87" t="str">
        <f t="shared" si="32"/>
        <v>Golay0463_S1063</v>
      </c>
      <c r="J812" s="87" t="str">
        <f t="shared" si="33"/>
        <v>gtcACAAGAACCTTGtgGTGYCAGCMGCCGCGGTA</v>
      </c>
      <c r="K812" s="54" t="s">
        <v>602</v>
      </c>
      <c r="L812" s="60" t="s">
        <v>1635</v>
      </c>
      <c r="M812" s="54" t="s">
        <v>345</v>
      </c>
      <c r="N812" s="85">
        <v>5</v>
      </c>
      <c r="O812" s="54" t="s">
        <v>564</v>
      </c>
      <c r="P812" s="54">
        <v>35</v>
      </c>
    </row>
    <row r="813" spans="2:16">
      <c r="B813" s="54" t="s">
        <v>60</v>
      </c>
      <c r="C813" s="54" t="s">
        <v>1582</v>
      </c>
      <c r="D813" s="54" t="s">
        <v>236</v>
      </c>
      <c r="E813" s="60" t="s">
        <v>237</v>
      </c>
      <c r="F813" s="85" t="s">
        <v>342</v>
      </c>
      <c r="G813" s="85" t="s">
        <v>343</v>
      </c>
      <c r="H813" s="86" t="s">
        <v>344</v>
      </c>
      <c r="I813" s="87" t="str">
        <f t="shared" si="32"/>
        <v>Golay0464_S0977</v>
      </c>
      <c r="J813" s="87" t="str">
        <f t="shared" si="33"/>
        <v>gtcTACTCTCTTAGCtgGTGYCAGCMGCCGCGGTA</v>
      </c>
      <c r="K813" s="54" t="s">
        <v>602</v>
      </c>
      <c r="L813" s="60" t="s">
        <v>1635</v>
      </c>
      <c r="M813" s="54" t="s">
        <v>345</v>
      </c>
      <c r="N813" s="85">
        <v>5</v>
      </c>
      <c r="O813" s="54" t="s">
        <v>564</v>
      </c>
      <c r="P813" s="54">
        <v>35</v>
      </c>
    </row>
    <row r="814" spans="2:16">
      <c r="B814" s="54" t="s">
        <v>59</v>
      </c>
      <c r="C814" s="54" t="s">
        <v>1583</v>
      </c>
      <c r="D814" s="54" t="s">
        <v>238</v>
      </c>
      <c r="E814" s="60" t="s">
        <v>239</v>
      </c>
      <c r="F814" s="85" t="s">
        <v>342</v>
      </c>
      <c r="G814" s="85" t="s">
        <v>343</v>
      </c>
      <c r="H814" s="86" t="s">
        <v>344</v>
      </c>
      <c r="I814" s="87" t="str">
        <f t="shared" si="32"/>
        <v>Golay0465_S0394</v>
      </c>
      <c r="J814" s="87" t="str">
        <f t="shared" si="33"/>
        <v>gtcAACTGTTCGCGCtgGTGYCAGCMGCCGCGGTA</v>
      </c>
      <c r="K814" s="54" t="s">
        <v>602</v>
      </c>
      <c r="L814" s="60" t="s">
        <v>1635</v>
      </c>
      <c r="M814" s="54" t="s">
        <v>345</v>
      </c>
      <c r="N814" s="85">
        <v>5</v>
      </c>
      <c r="O814" s="54" t="s">
        <v>564</v>
      </c>
      <c r="P814" s="54">
        <v>35</v>
      </c>
    </row>
    <row r="815" spans="2:16">
      <c r="B815" s="54" t="s">
        <v>58</v>
      </c>
      <c r="C815" s="54" t="s">
        <v>1584</v>
      </c>
      <c r="D815" s="54" t="s">
        <v>240</v>
      </c>
      <c r="E815" s="60" t="s">
        <v>241</v>
      </c>
      <c r="F815" s="85" t="s">
        <v>342</v>
      </c>
      <c r="G815" s="85" t="s">
        <v>343</v>
      </c>
      <c r="H815" s="86" t="s">
        <v>344</v>
      </c>
      <c r="I815" s="87" t="str">
        <f t="shared" si="32"/>
        <v>Golay0466_S0690</v>
      </c>
      <c r="J815" s="87" t="str">
        <f t="shared" si="33"/>
        <v>gtcCGAAGCATCTACtgGTGYCAGCMGCCGCGGTA</v>
      </c>
      <c r="K815" s="54" t="s">
        <v>602</v>
      </c>
      <c r="L815" s="60" t="s">
        <v>1635</v>
      </c>
      <c r="M815" s="54" t="s">
        <v>345</v>
      </c>
      <c r="N815" s="85">
        <v>5</v>
      </c>
      <c r="O815" s="54" t="s">
        <v>564</v>
      </c>
      <c r="P815" s="54">
        <v>35</v>
      </c>
    </row>
    <row r="816" spans="2:16">
      <c r="B816" s="54" t="s">
        <v>57</v>
      </c>
      <c r="C816" s="54" t="s">
        <v>1585</v>
      </c>
      <c r="D816" s="54" t="s">
        <v>242</v>
      </c>
      <c r="E816" s="60" t="s">
        <v>243</v>
      </c>
      <c r="F816" s="85" t="s">
        <v>342</v>
      </c>
      <c r="G816" s="85" t="s">
        <v>343</v>
      </c>
      <c r="H816" s="86" t="s">
        <v>344</v>
      </c>
      <c r="I816" s="87" t="str">
        <f t="shared" si="32"/>
        <v>Golay0467_S0737</v>
      </c>
      <c r="J816" s="87" t="str">
        <f t="shared" si="33"/>
        <v>gtcGTTTGGCCACACtgGTGYCAGCMGCCGCGGTA</v>
      </c>
      <c r="K816" s="54" t="s">
        <v>602</v>
      </c>
      <c r="L816" s="60" t="s">
        <v>1635</v>
      </c>
      <c r="M816" s="54" t="s">
        <v>345</v>
      </c>
      <c r="N816" s="85">
        <v>5</v>
      </c>
      <c r="O816" s="54" t="s">
        <v>564</v>
      </c>
      <c r="P816" s="54">
        <v>35</v>
      </c>
    </row>
    <row r="817" spans="2:16">
      <c r="B817" s="54" t="s">
        <v>56</v>
      </c>
      <c r="C817" s="54" t="s">
        <v>1586</v>
      </c>
      <c r="D817" s="54" t="s">
        <v>244</v>
      </c>
      <c r="E817" s="60" t="s">
        <v>245</v>
      </c>
      <c r="F817" s="85" t="s">
        <v>342</v>
      </c>
      <c r="G817" s="85" t="s">
        <v>343</v>
      </c>
      <c r="H817" s="86" t="s">
        <v>344</v>
      </c>
      <c r="I817" s="87" t="str">
        <f t="shared" si="32"/>
        <v>Golay0468_S0637</v>
      </c>
      <c r="J817" s="87" t="str">
        <f t="shared" si="33"/>
        <v>gtcTCAGGTTGCCCAtgGTGYCAGCMGCCGCGGTA</v>
      </c>
      <c r="K817" s="54" t="s">
        <v>602</v>
      </c>
      <c r="L817" s="60" t="s">
        <v>1635</v>
      </c>
      <c r="M817" s="54" t="s">
        <v>345</v>
      </c>
      <c r="N817" s="85">
        <v>5</v>
      </c>
      <c r="O817" s="54" t="s">
        <v>564</v>
      </c>
      <c r="P817" s="54">
        <v>35</v>
      </c>
    </row>
    <row r="818" spans="2:16">
      <c r="B818" s="54" t="s">
        <v>55</v>
      </c>
      <c r="C818" s="54" t="s">
        <v>1587</v>
      </c>
      <c r="D818" s="54" t="s">
        <v>246</v>
      </c>
      <c r="E818" s="60" t="s">
        <v>247</v>
      </c>
      <c r="F818" s="85" t="s">
        <v>342</v>
      </c>
      <c r="G818" s="85" t="s">
        <v>343</v>
      </c>
      <c r="H818" s="86" t="s">
        <v>344</v>
      </c>
      <c r="I818" s="87" t="str">
        <f t="shared" si="32"/>
        <v>Golay0469_S0500</v>
      </c>
      <c r="J818" s="87" t="str">
        <f t="shared" si="33"/>
        <v>gtcTCATTCCACTCAtgGTGYCAGCMGCCGCGGTA</v>
      </c>
      <c r="K818" s="54" t="s">
        <v>602</v>
      </c>
      <c r="L818" s="60" t="s">
        <v>1635</v>
      </c>
      <c r="M818" s="54" t="s">
        <v>345</v>
      </c>
      <c r="N818" s="85">
        <v>5</v>
      </c>
      <c r="O818" s="54" t="s">
        <v>564</v>
      </c>
      <c r="P818" s="54">
        <v>35</v>
      </c>
    </row>
    <row r="819" spans="2:16">
      <c r="B819" s="54" t="s">
        <v>54</v>
      </c>
      <c r="C819" s="54" t="s">
        <v>1588</v>
      </c>
      <c r="D819" s="54" t="s">
        <v>248</v>
      </c>
      <c r="E819" s="60" t="s">
        <v>249</v>
      </c>
      <c r="F819" s="85" t="s">
        <v>342</v>
      </c>
      <c r="G819" s="85" t="s">
        <v>343</v>
      </c>
      <c r="H819" s="86" t="s">
        <v>344</v>
      </c>
      <c r="I819" s="87" t="str">
        <f t="shared" si="32"/>
        <v>Golay0470_S0836</v>
      </c>
      <c r="J819" s="87" t="str">
        <f t="shared" si="33"/>
        <v>gtcGTCACATCACGAtgGTGYCAGCMGCCGCGGTA</v>
      </c>
      <c r="K819" s="54" t="s">
        <v>602</v>
      </c>
      <c r="L819" s="60" t="s">
        <v>1635</v>
      </c>
      <c r="M819" s="54" t="s">
        <v>345</v>
      </c>
      <c r="N819" s="85">
        <v>5</v>
      </c>
      <c r="O819" s="54" t="s">
        <v>564</v>
      </c>
      <c r="P819" s="54">
        <v>35</v>
      </c>
    </row>
    <row r="820" spans="2:16">
      <c r="B820" s="54" t="s">
        <v>53</v>
      </c>
      <c r="C820" s="54" t="s">
        <v>1589</v>
      </c>
      <c r="D820" s="54" t="s">
        <v>250</v>
      </c>
      <c r="E820" s="60" t="s">
        <v>251</v>
      </c>
      <c r="F820" s="85" t="s">
        <v>342</v>
      </c>
      <c r="G820" s="85" t="s">
        <v>343</v>
      </c>
      <c r="H820" s="86" t="s">
        <v>344</v>
      </c>
      <c r="I820" s="87" t="str">
        <f t="shared" si="32"/>
        <v>Golay0471_S0505</v>
      </c>
      <c r="J820" s="87" t="str">
        <f t="shared" si="33"/>
        <v>gtcCGACATTTCTCTtgGTGYCAGCMGCCGCGGTA</v>
      </c>
      <c r="K820" s="54" t="s">
        <v>602</v>
      </c>
      <c r="L820" s="60" t="s">
        <v>1635</v>
      </c>
      <c r="M820" s="54" t="s">
        <v>345</v>
      </c>
      <c r="N820" s="85">
        <v>5</v>
      </c>
      <c r="O820" s="54" t="s">
        <v>564</v>
      </c>
      <c r="P820" s="54">
        <v>35</v>
      </c>
    </row>
    <row r="821" spans="2:16">
      <c r="B821" s="54" t="s">
        <v>52</v>
      </c>
      <c r="C821" s="54" t="s">
        <v>1590</v>
      </c>
      <c r="D821" s="54" t="s">
        <v>252</v>
      </c>
      <c r="E821" s="60" t="s">
        <v>253</v>
      </c>
      <c r="F821" s="85" t="s">
        <v>342</v>
      </c>
      <c r="G821" s="85" t="s">
        <v>343</v>
      </c>
      <c r="H821" s="86" t="s">
        <v>344</v>
      </c>
      <c r="I821" s="87" t="str">
        <f t="shared" si="32"/>
        <v>Golay0472_S0984</v>
      </c>
      <c r="J821" s="87" t="str">
        <f t="shared" si="33"/>
        <v>gtcGGACGTTAACTAtgGTGYCAGCMGCCGCGGTA</v>
      </c>
      <c r="K821" s="54" t="s">
        <v>602</v>
      </c>
      <c r="L821" s="60" t="s">
        <v>1635</v>
      </c>
      <c r="M821" s="54" t="s">
        <v>345</v>
      </c>
      <c r="N821" s="85">
        <v>5</v>
      </c>
      <c r="O821" s="54" t="s">
        <v>564</v>
      </c>
      <c r="P821" s="54">
        <v>35</v>
      </c>
    </row>
    <row r="822" spans="2:16">
      <c r="B822" s="54" t="s">
        <v>51</v>
      </c>
      <c r="C822" s="54" t="s">
        <v>1591</v>
      </c>
      <c r="D822" s="54" t="s">
        <v>254</v>
      </c>
      <c r="E822" s="60" t="s">
        <v>255</v>
      </c>
      <c r="F822" s="85" t="s">
        <v>342</v>
      </c>
      <c r="G822" s="85" t="s">
        <v>343</v>
      </c>
      <c r="H822" s="86" t="s">
        <v>344</v>
      </c>
      <c r="I822" s="87" t="str">
        <f t="shared" si="32"/>
        <v>Golay0473_S1006</v>
      </c>
      <c r="J822" s="87" t="str">
        <f t="shared" si="33"/>
        <v>gtcTAGCAGTTGCGTtgGTGYCAGCMGCCGCGGTA</v>
      </c>
      <c r="K822" s="54" t="s">
        <v>602</v>
      </c>
      <c r="L822" s="60" t="s">
        <v>1635</v>
      </c>
      <c r="M822" s="54" t="s">
        <v>345</v>
      </c>
      <c r="N822" s="85">
        <v>5</v>
      </c>
      <c r="O822" s="54" t="s">
        <v>564</v>
      </c>
      <c r="P822" s="54">
        <v>35</v>
      </c>
    </row>
    <row r="823" spans="2:16">
      <c r="B823" s="54" t="s">
        <v>50</v>
      </c>
      <c r="C823" s="54" t="s">
        <v>1592</v>
      </c>
      <c r="D823" s="54" t="s">
        <v>256</v>
      </c>
      <c r="E823" s="60" t="s">
        <v>257</v>
      </c>
      <c r="F823" s="85" t="s">
        <v>342</v>
      </c>
      <c r="G823" s="85" t="s">
        <v>343</v>
      </c>
      <c r="H823" s="86" t="s">
        <v>344</v>
      </c>
      <c r="I823" s="87" t="str">
        <f t="shared" si="32"/>
        <v>Golay0474_S0713</v>
      </c>
      <c r="J823" s="87" t="str">
        <f t="shared" si="33"/>
        <v>gtcCACGCTATTGGAtgGTGYCAGCMGCCGCGGTA</v>
      </c>
      <c r="K823" s="54" t="s">
        <v>602</v>
      </c>
      <c r="L823" s="60" t="s">
        <v>1635</v>
      </c>
      <c r="M823" s="54" t="s">
        <v>345</v>
      </c>
      <c r="N823" s="85">
        <v>5</v>
      </c>
      <c r="O823" s="54" t="s">
        <v>564</v>
      </c>
      <c r="P823" s="54">
        <v>35</v>
      </c>
    </row>
    <row r="824" spans="2:16">
      <c r="B824" s="54" t="s">
        <v>49</v>
      </c>
      <c r="C824" s="54" t="s">
        <v>1593</v>
      </c>
      <c r="D824" s="54" t="s">
        <v>258</v>
      </c>
      <c r="E824" s="60" t="s">
        <v>259</v>
      </c>
      <c r="F824" s="85" t="s">
        <v>342</v>
      </c>
      <c r="G824" s="85" t="s">
        <v>343</v>
      </c>
      <c r="H824" s="86" t="s">
        <v>344</v>
      </c>
      <c r="I824" s="87" t="str">
        <f t="shared" si="32"/>
        <v>Golay0475_S0564</v>
      </c>
      <c r="J824" s="87" t="str">
        <f t="shared" si="33"/>
        <v>gtcAACTTCACTTCCtgGTGYCAGCMGCCGCGGTA</v>
      </c>
      <c r="K824" s="54" t="s">
        <v>602</v>
      </c>
      <c r="L824" s="60" t="s">
        <v>1635</v>
      </c>
      <c r="M824" s="54" t="s">
        <v>345</v>
      </c>
      <c r="N824" s="85">
        <v>5</v>
      </c>
      <c r="O824" s="54" t="s">
        <v>564</v>
      </c>
      <c r="P824" s="54">
        <v>35</v>
      </c>
    </row>
    <row r="825" spans="2:16">
      <c r="B825" s="54" t="s">
        <v>48</v>
      </c>
      <c r="C825" s="54" t="s">
        <v>1594</v>
      </c>
      <c r="D825" s="54" t="s">
        <v>260</v>
      </c>
      <c r="E825" s="60" t="s">
        <v>261</v>
      </c>
      <c r="F825" s="85" t="s">
        <v>342</v>
      </c>
      <c r="G825" s="85" t="s">
        <v>343</v>
      </c>
      <c r="H825" s="86" t="s">
        <v>344</v>
      </c>
      <c r="I825" s="87" t="str">
        <f t="shared" si="32"/>
        <v>Golay0476_S0429</v>
      </c>
      <c r="J825" s="87" t="str">
        <f t="shared" si="33"/>
        <v>gtcCCAGTGGATATAtgGTGYCAGCMGCCGCGGTA</v>
      </c>
      <c r="K825" s="54" t="s">
        <v>602</v>
      </c>
      <c r="L825" s="60" t="s">
        <v>1635</v>
      </c>
      <c r="M825" s="54" t="s">
        <v>345</v>
      </c>
      <c r="N825" s="85">
        <v>5</v>
      </c>
      <c r="O825" s="54" t="s">
        <v>564</v>
      </c>
      <c r="P825" s="54">
        <v>35</v>
      </c>
    </row>
    <row r="826" spans="2:16">
      <c r="B826" s="54" t="s">
        <v>47</v>
      </c>
      <c r="C826" s="84" t="s">
        <v>1595</v>
      </c>
      <c r="D826" s="54" t="s">
        <v>262</v>
      </c>
      <c r="E826" s="60" t="s">
        <v>263</v>
      </c>
      <c r="F826" s="85" t="s">
        <v>342</v>
      </c>
      <c r="G826" s="85" t="s">
        <v>343</v>
      </c>
      <c r="H826" s="86" t="s">
        <v>344</v>
      </c>
      <c r="I826" s="87" t="str">
        <f t="shared" si="32"/>
        <v>Golay0477_NC09</v>
      </c>
      <c r="J826" s="87" t="str">
        <f t="shared" si="33"/>
        <v>gtcTGTGTGTAACGCtgGTGYCAGCMGCCGCGGTA</v>
      </c>
      <c r="K826" s="54" t="s">
        <v>602</v>
      </c>
      <c r="L826" s="60" t="s">
        <v>1635</v>
      </c>
      <c r="M826" s="54" t="s">
        <v>345</v>
      </c>
      <c r="N826" s="85">
        <v>5</v>
      </c>
      <c r="O826" s="54" t="s">
        <v>565</v>
      </c>
      <c r="P826" s="54">
        <v>35</v>
      </c>
    </row>
    <row r="827" spans="2:16">
      <c r="B827" s="54" t="s">
        <v>46</v>
      </c>
      <c r="C827" s="54" t="s">
        <v>1596</v>
      </c>
      <c r="D827" s="54" t="s">
        <v>264</v>
      </c>
      <c r="E827" s="60" t="s">
        <v>265</v>
      </c>
      <c r="F827" s="85" t="s">
        <v>342</v>
      </c>
      <c r="G827" s="85" t="s">
        <v>343</v>
      </c>
      <c r="H827" s="86" t="s">
        <v>344</v>
      </c>
      <c r="I827" s="87" t="str">
        <f t="shared" si="32"/>
        <v>Golay0478_S0958</v>
      </c>
      <c r="J827" s="87" t="str">
        <f t="shared" si="33"/>
        <v>gtcCCAATCGTGCAAtgGTGYCAGCMGCCGCGGTA</v>
      </c>
      <c r="K827" s="54" t="s">
        <v>602</v>
      </c>
      <c r="L827" s="60" t="s">
        <v>1635</v>
      </c>
      <c r="M827" s="54" t="s">
        <v>345</v>
      </c>
      <c r="N827" s="85">
        <v>5</v>
      </c>
      <c r="O827" s="54" t="s">
        <v>564</v>
      </c>
      <c r="P827" s="54">
        <v>35</v>
      </c>
    </row>
    <row r="828" spans="2:16">
      <c r="B828" s="54" t="s">
        <v>45</v>
      </c>
      <c r="C828" s="54" t="s">
        <v>1597</v>
      </c>
      <c r="D828" s="54" t="s">
        <v>266</v>
      </c>
      <c r="E828" s="60" t="s">
        <v>267</v>
      </c>
      <c r="F828" s="85" t="s">
        <v>342</v>
      </c>
      <c r="G828" s="85" t="s">
        <v>343</v>
      </c>
      <c r="H828" s="86" t="s">
        <v>344</v>
      </c>
      <c r="I828" s="87" t="str">
        <f t="shared" si="32"/>
        <v>Golay0479_S1073</v>
      </c>
      <c r="J828" s="87" t="str">
        <f t="shared" si="33"/>
        <v>gtcAGGCTAGCAGAGtgGTGYCAGCMGCCGCGGTA</v>
      </c>
      <c r="K828" s="54" t="s">
        <v>602</v>
      </c>
      <c r="L828" s="60" t="s">
        <v>1635</v>
      </c>
      <c r="M828" s="54" t="s">
        <v>345</v>
      </c>
      <c r="N828" s="85">
        <v>5</v>
      </c>
      <c r="O828" s="54" t="s">
        <v>564</v>
      </c>
      <c r="P828" s="54">
        <v>35</v>
      </c>
    </row>
    <row r="829" spans="2:16">
      <c r="B829" s="54" t="s">
        <v>44</v>
      </c>
      <c r="C829" s="54" t="s">
        <v>1598</v>
      </c>
      <c r="D829" s="54" t="s">
        <v>268</v>
      </c>
      <c r="E829" s="60" t="s">
        <v>269</v>
      </c>
      <c r="F829" s="85" t="s">
        <v>342</v>
      </c>
      <c r="G829" s="85" t="s">
        <v>343</v>
      </c>
      <c r="H829" s="86" t="s">
        <v>344</v>
      </c>
      <c r="I829" s="87" t="str">
        <f t="shared" si="32"/>
        <v>Golay0480_S1013</v>
      </c>
      <c r="J829" s="87" t="str">
        <f t="shared" si="33"/>
        <v>gtcGTCACTCCGAACtgGTGYCAGCMGCCGCGGTA</v>
      </c>
      <c r="K829" s="54" t="s">
        <v>602</v>
      </c>
      <c r="L829" s="60" t="s">
        <v>1635</v>
      </c>
      <c r="M829" s="54" t="s">
        <v>345</v>
      </c>
      <c r="N829" s="85">
        <v>5</v>
      </c>
      <c r="O829" s="54" t="s">
        <v>564</v>
      </c>
      <c r="P829" s="54">
        <v>35</v>
      </c>
    </row>
    <row r="830" spans="2:16">
      <c r="B830" s="54" t="s">
        <v>43</v>
      </c>
      <c r="C830" s="54" t="s">
        <v>1599</v>
      </c>
      <c r="D830" s="54" t="s">
        <v>270</v>
      </c>
      <c r="E830" s="60" t="s">
        <v>271</v>
      </c>
      <c r="F830" s="85" t="s">
        <v>342</v>
      </c>
      <c r="G830" s="85" t="s">
        <v>343</v>
      </c>
      <c r="H830" s="86" t="s">
        <v>344</v>
      </c>
      <c r="I830" s="87" t="str">
        <f t="shared" si="32"/>
        <v>Golay0481_S1069</v>
      </c>
      <c r="J830" s="87" t="str">
        <f t="shared" si="33"/>
        <v>gtcCACCGAAATCTGtgGTGYCAGCMGCCGCGGTA</v>
      </c>
      <c r="K830" s="54" t="s">
        <v>602</v>
      </c>
      <c r="L830" s="60" t="s">
        <v>1635</v>
      </c>
      <c r="M830" s="54" t="s">
        <v>345</v>
      </c>
      <c r="N830" s="85">
        <v>5</v>
      </c>
      <c r="O830" s="54" t="s">
        <v>564</v>
      </c>
      <c r="P830" s="54">
        <v>35</v>
      </c>
    </row>
    <row r="831" spans="2:16">
      <c r="B831" s="54" t="s">
        <v>42</v>
      </c>
      <c r="C831" s="54" t="s">
        <v>1600</v>
      </c>
      <c r="D831" s="54" t="s">
        <v>272</v>
      </c>
      <c r="E831" s="60" t="s">
        <v>273</v>
      </c>
      <c r="F831" s="85" t="s">
        <v>342</v>
      </c>
      <c r="G831" s="85" t="s">
        <v>343</v>
      </c>
      <c r="H831" s="86" t="s">
        <v>344</v>
      </c>
      <c r="I831" s="87" t="str">
        <f t="shared" si="32"/>
        <v>Golay0482_S0774</v>
      </c>
      <c r="J831" s="87" t="str">
        <f t="shared" si="33"/>
        <v>gtcTGACGTAGAACTtgGTGYCAGCMGCCGCGGTA</v>
      </c>
      <c r="K831" s="54" t="s">
        <v>602</v>
      </c>
      <c r="L831" s="60" t="s">
        <v>1635</v>
      </c>
      <c r="M831" s="54" t="s">
        <v>345</v>
      </c>
      <c r="N831" s="85">
        <v>5</v>
      </c>
      <c r="O831" s="54" t="s">
        <v>564</v>
      </c>
      <c r="P831" s="54">
        <v>35</v>
      </c>
    </row>
    <row r="832" spans="2:16">
      <c r="B832" s="54" t="s">
        <v>41</v>
      </c>
      <c r="C832" s="54" t="s">
        <v>1601</v>
      </c>
      <c r="D832" s="54" t="s">
        <v>274</v>
      </c>
      <c r="E832" s="60" t="s">
        <v>275</v>
      </c>
      <c r="F832" s="85" t="s">
        <v>342</v>
      </c>
      <c r="G832" s="85" t="s">
        <v>343</v>
      </c>
      <c r="H832" s="86" t="s">
        <v>344</v>
      </c>
      <c r="I832" s="87" t="str">
        <f t="shared" si="32"/>
        <v>Golay0483_S0390</v>
      </c>
      <c r="J832" s="87" t="str">
        <f t="shared" si="33"/>
        <v>gtcCTATGCCGGCTAtgGTGYCAGCMGCCGCGGTA</v>
      </c>
      <c r="K832" s="54" t="s">
        <v>602</v>
      </c>
      <c r="L832" s="60" t="s">
        <v>1635</v>
      </c>
      <c r="M832" s="54" t="s">
        <v>345</v>
      </c>
      <c r="N832" s="85">
        <v>5</v>
      </c>
      <c r="O832" s="54" t="s">
        <v>564</v>
      </c>
      <c r="P832" s="54">
        <v>35</v>
      </c>
    </row>
    <row r="833" spans="2:16">
      <c r="B833" s="54" t="s">
        <v>40</v>
      </c>
      <c r="C833" s="54" t="s">
        <v>1602</v>
      </c>
      <c r="D833" s="54" t="s">
        <v>276</v>
      </c>
      <c r="E833" s="60" t="s">
        <v>277</v>
      </c>
      <c r="F833" s="85" t="s">
        <v>342</v>
      </c>
      <c r="G833" s="85" t="s">
        <v>343</v>
      </c>
      <c r="H833" s="86" t="s">
        <v>344</v>
      </c>
      <c r="I833" s="87" t="str">
        <f t="shared" si="32"/>
        <v>Golay0484_S0471</v>
      </c>
      <c r="J833" s="87" t="str">
        <f t="shared" si="33"/>
        <v>gtcGTGGTATGGGAGtgGTGYCAGCMGCCGCGGTA</v>
      </c>
      <c r="K833" s="54" t="s">
        <v>602</v>
      </c>
      <c r="L833" s="60" t="s">
        <v>1635</v>
      </c>
      <c r="M833" s="54" t="s">
        <v>345</v>
      </c>
      <c r="N833" s="85">
        <v>5</v>
      </c>
      <c r="O833" s="54" t="s">
        <v>564</v>
      </c>
      <c r="P833" s="54">
        <v>35</v>
      </c>
    </row>
    <row r="834" spans="2:16">
      <c r="B834" s="54" t="s">
        <v>39</v>
      </c>
      <c r="C834" s="54" t="s">
        <v>1603</v>
      </c>
      <c r="D834" s="54" t="s">
        <v>278</v>
      </c>
      <c r="E834" s="60" t="s">
        <v>279</v>
      </c>
      <c r="F834" s="85" t="s">
        <v>342</v>
      </c>
      <c r="G834" s="85" t="s">
        <v>343</v>
      </c>
      <c r="H834" s="86" t="s">
        <v>344</v>
      </c>
      <c r="I834" s="87" t="str">
        <f t="shared" si="32"/>
        <v>Golay0485_S1025</v>
      </c>
      <c r="J834" s="87" t="str">
        <f t="shared" si="33"/>
        <v>gtcTGTACCAACCGAtgGTGYCAGCMGCCGCGGTA</v>
      </c>
      <c r="K834" s="54" t="s">
        <v>602</v>
      </c>
      <c r="L834" s="60" t="s">
        <v>1635</v>
      </c>
      <c r="M834" s="54" t="s">
        <v>345</v>
      </c>
      <c r="N834" s="85">
        <v>5</v>
      </c>
      <c r="O834" s="54" t="s">
        <v>564</v>
      </c>
      <c r="P834" s="54">
        <v>35</v>
      </c>
    </row>
    <row r="835" spans="2:16">
      <c r="B835" s="54" t="s">
        <v>38</v>
      </c>
      <c r="C835" s="54" t="s">
        <v>1604</v>
      </c>
      <c r="D835" s="54" t="s">
        <v>280</v>
      </c>
      <c r="E835" s="60" t="s">
        <v>281</v>
      </c>
      <c r="F835" s="85" t="s">
        <v>342</v>
      </c>
      <c r="G835" s="85" t="s">
        <v>343</v>
      </c>
      <c r="H835" s="86" t="s">
        <v>344</v>
      </c>
      <c r="I835" s="87" t="str">
        <f t="shared" ref="I835:I865" si="34">(D835&amp;"_"&amp;C835)</f>
        <v>Golay0486_S0902</v>
      </c>
      <c r="J835" s="87" t="str">
        <f t="shared" ref="J835:J865" si="35">CONCATENATE(F835,E835,G835,H835)</f>
        <v>gtcAGGGTACAGGGTtgGTGYCAGCMGCCGCGGTA</v>
      </c>
      <c r="K835" s="54" t="s">
        <v>602</v>
      </c>
      <c r="L835" s="60" t="s">
        <v>1635</v>
      </c>
      <c r="M835" s="54" t="s">
        <v>345</v>
      </c>
      <c r="N835" s="85">
        <v>5</v>
      </c>
      <c r="O835" s="54" t="s">
        <v>564</v>
      </c>
      <c r="P835" s="54">
        <v>35</v>
      </c>
    </row>
    <row r="836" spans="2:16">
      <c r="B836" s="54" t="s">
        <v>37</v>
      </c>
      <c r="C836" s="54" t="s">
        <v>1605</v>
      </c>
      <c r="D836" s="54" t="s">
        <v>282</v>
      </c>
      <c r="E836" s="60" t="s">
        <v>283</v>
      </c>
      <c r="F836" s="85" t="s">
        <v>342</v>
      </c>
      <c r="G836" s="85" t="s">
        <v>343</v>
      </c>
      <c r="H836" s="86" t="s">
        <v>344</v>
      </c>
      <c r="I836" s="87" t="str">
        <f t="shared" si="34"/>
        <v>Golay0487_S0803</v>
      </c>
      <c r="J836" s="87" t="str">
        <f t="shared" si="35"/>
        <v>gtcAGAGTGCTAATCtgGTGYCAGCMGCCGCGGTA</v>
      </c>
      <c r="K836" s="54" t="s">
        <v>602</v>
      </c>
      <c r="L836" s="60" t="s">
        <v>1635</v>
      </c>
      <c r="M836" s="54" t="s">
        <v>345</v>
      </c>
      <c r="N836" s="85">
        <v>5</v>
      </c>
      <c r="O836" s="54" t="s">
        <v>564</v>
      </c>
      <c r="P836" s="54">
        <v>35</v>
      </c>
    </row>
    <row r="837" spans="2:16">
      <c r="B837" s="54" t="s">
        <v>36</v>
      </c>
      <c r="C837" s="54" t="s">
        <v>1606</v>
      </c>
      <c r="D837" s="54" t="s">
        <v>284</v>
      </c>
      <c r="E837" s="60" t="s">
        <v>285</v>
      </c>
      <c r="F837" s="85" t="s">
        <v>342</v>
      </c>
      <c r="G837" s="85" t="s">
        <v>343</v>
      </c>
      <c r="H837" s="86" t="s">
        <v>344</v>
      </c>
      <c r="I837" s="87" t="str">
        <f t="shared" si="34"/>
        <v>Golay0488_S0667</v>
      </c>
      <c r="J837" s="87" t="str">
        <f t="shared" si="35"/>
        <v>gtcTTGGCGGGTTATtgGTGYCAGCMGCCGCGGTA</v>
      </c>
      <c r="K837" s="54" t="s">
        <v>602</v>
      </c>
      <c r="L837" s="60" t="s">
        <v>1635</v>
      </c>
      <c r="M837" s="54" t="s">
        <v>345</v>
      </c>
      <c r="N837" s="85">
        <v>5</v>
      </c>
      <c r="O837" s="54" t="s">
        <v>564</v>
      </c>
      <c r="P837" s="54">
        <v>35</v>
      </c>
    </row>
    <row r="838" spans="2:16">
      <c r="B838" s="54" t="s">
        <v>35</v>
      </c>
      <c r="C838" s="54" t="s">
        <v>1607</v>
      </c>
      <c r="D838" s="54" t="s">
        <v>286</v>
      </c>
      <c r="E838" s="60" t="s">
        <v>287</v>
      </c>
      <c r="F838" s="85" t="s">
        <v>342</v>
      </c>
      <c r="G838" s="85" t="s">
        <v>343</v>
      </c>
      <c r="H838" s="86" t="s">
        <v>344</v>
      </c>
      <c r="I838" s="87" t="str">
        <f t="shared" si="34"/>
        <v>Golay0489_S0908</v>
      </c>
      <c r="J838" s="87" t="str">
        <f t="shared" si="35"/>
        <v>gtcCACGATGGTCATtgGTGYCAGCMGCCGCGGTA</v>
      </c>
      <c r="K838" s="54" t="s">
        <v>602</v>
      </c>
      <c r="L838" s="60" t="s">
        <v>1635</v>
      </c>
      <c r="M838" s="54" t="s">
        <v>345</v>
      </c>
      <c r="N838" s="85">
        <v>5</v>
      </c>
      <c r="O838" s="54" t="s">
        <v>564</v>
      </c>
      <c r="P838" s="54">
        <v>35</v>
      </c>
    </row>
    <row r="839" spans="2:16">
      <c r="B839" s="54" t="s">
        <v>34</v>
      </c>
      <c r="C839" s="54" t="s">
        <v>1608</v>
      </c>
      <c r="D839" s="54" t="s">
        <v>288</v>
      </c>
      <c r="E839" s="60" t="s">
        <v>289</v>
      </c>
      <c r="F839" s="85" t="s">
        <v>342</v>
      </c>
      <c r="G839" s="85" t="s">
        <v>343</v>
      </c>
      <c r="H839" s="86" t="s">
        <v>344</v>
      </c>
      <c r="I839" s="87" t="str">
        <f t="shared" si="34"/>
        <v>Golay0490_S0497</v>
      </c>
      <c r="J839" s="87" t="str">
        <f t="shared" si="35"/>
        <v>gtcGTCACCAATCCGtgGTGYCAGCMGCCGCGGTA</v>
      </c>
      <c r="K839" s="54" t="s">
        <v>602</v>
      </c>
      <c r="L839" s="60" t="s">
        <v>1635</v>
      </c>
      <c r="M839" s="54" t="s">
        <v>345</v>
      </c>
      <c r="N839" s="85">
        <v>5</v>
      </c>
      <c r="O839" s="54" t="s">
        <v>564</v>
      </c>
      <c r="P839" s="54">
        <v>35</v>
      </c>
    </row>
    <row r="840" spans="2:16">
      <c r="B840" s="54" t="s">
        <v>33</v>
      </c>
      <c r="C840" s="54" t="s">
        <v>1609</v>
      </c>
      <c r="D840" s="54" t="s">
        <v>290</v>
      </c>
      <c r="E840" s="60" t="s">
        <v>291</v>
      </c>
      <c r="F840" s="85" t="s">
        <v>342</v>
      </c>
      <c r="G840" s="85" t="s">
        <v>343</v>
      </c>
      <c r="H840" s="86" t="s">
        <v>344</v>
      </c>
      <c r="I840" s="87" t="str">
        <f t="shared" si="34"/>
        <v>Golay0491_S0873</v>
      </c>
      <c r="J840" s="87" t="str">
        <f t="shared" si="35"/>
        <v>gtcCACTAACAAACGtgGTGYCAGCMGCCGCGGTA</v>
      </c>
      <c r="K840" s="54" t="s">
        <v>602</v>
      </c>
      <c r="L840" s="60" t="s">
        <v>1635</v>
      </c>
      <c r="M840" s="54" t="s">
        <v>345</v>
      </c>
      <c r="N840" s="85">
        <v>5</v>
      </c>
      <c r="O840" s="54" t="s">
        <v>564</v>
      </c>
      <c r="P840" s="54">
        <v>35</v>
      </c>
    </row>
    <row r="841" spans="2:16">
      <c r="B841" s="54" t="s">
        <v>32</v>
      </c>
      <c r="C841" s="54" t="s">
        <v>1610</v>
      </c>
      <c r="D841" s="54" t="s">
        <v>292</v>
      </c>
      <c r="E841" s="60" t="s">
        <v>293</v>
      </c>
      <c r="F841" s="85" t="s">
        <v>342</v>
      </c>
      <c r="G841" s="85" t="s">
        <v>343</v>
      </c>
      <c r="H841" s="86" t="s">
        <v>344</v>
      </c>
      <c r="I841" s="87" t="str">
        <f t="shared" si="34"/>
        <v>Golay0492_S0486</v>
      </c>
      <c r="J841" s="87" t="str">
        <f t="shared" si="35"/>
        <v>gtcTTCCAGGCAGATtgGTGYCAGCMGCCGCGGTA</v>
      </c>
      <c r="K841" s="54" t="s">
        <v>602</v>
      </c>
      <c r="L841" s="60" t="s">
        <v>1635</v>
      </c>
      <c r="M841" s="54" t="s">
        <v>345</v>
      </c>
      <c r="N841" s="85">
        <v>5</v>
      </c>
      <c r="O841" s="54" t="s">
        <v>564</v>
      </c>
      <c r="P841" s="54">
        <v>35</v>
      </c>
    </row>
    <row r="842" spans="2:16">
      <c r="B842" s="54" t="s">
        <v>31</v>
      </c>
      <c r="C842" s="54" t="s">
        <v>1611</v>
      </c>
      <c r="D842" s="54" t="s">
        <v>294</v>
      </c>
      <c r="E842" s="60" t="s">
        <v>295</v>
      </c>
      <c r="F842" s="85" t="s">
        <v>342</v>
      </c>
      <c r="G842" s="85" t="s">
        <v>343</v>
      </c>
      <c r="H842" s="86" t="s">
        <v>344</v>
      </c>
      <c r="I842" s="87" t="str">
        <f t="shared" si="34"/>
        <v>Golay0493_S0858</v>
      </c>
      <c r="J842" s="87" t="str">
        <f t="shared" si="35"/>
        <v>gtcTATGGTACCCAGtgGTGYCAGCMGCCGCGGTA</v>
      </c>
      <c r="K842" s="54" t="s">
        <v>602</v>
      </c>
      <c r="L842" s="60" t="s">
        <v>1635</v>
      </c>
      <c r="M842" s="54" t="s">
        <v>345</v>
      </c>
      <c r="N842" s="85">
        <v>5</v>
      </c>
      <c r="O842" s="54" t="s">
        <v>564</v>
      </c>
      <c r="P842" s="54">
        <v>35</v>
      </c>
    </row>
    <row r="843" spans="2:16">
      <c r="B843" s="54" t="s">
        <v>30</v>
      </c>
      <c r="C843" s="54" t="s">
        <v>1612</v>
      </c>
      <c r="D843" s="54" t="s">
        <v>296</v>
      </c>
      <c r="E843" s="60" t="s">
        <v>297</v>
      </c>
      <c r="F843" s="85" t="s">
        <v>342</v>
      </c>
      <c r="G843" s="85" t="s">
        <v>343</v>
      </c>
      <c r="H843" s="86" t="s">
        <v>344</v>
      </c>
      <c r="I843" s="87" t="str">
        <f t="shared" si="34"/>
        <v>Golay0494_S0396</v>
      </c>
      <c r="J843" s="87" t="str">
        <f t="shared" si="35"/>
        <v>gtcCACGACTTGACAtgGTGYCAGCMGCCGCGGTA</v>
      </c>
      <c r="K843" s="54" t="s">
        <v>602</v>
      </c>
      <c r="L843" s="60" t="s">
        <v>1635</v>
      </c>
      <c r="M843" s="54" t="s">
        <v>345</v>
      </c>
      <c r="N843" s="85">
        <v>5</v>
      </c>
      <c r="O843" s="54" t="s">
        <v>564</v>
      </c>
      <c r="P843" s="54">
        <v>35</v>
      </c>
    </row>
    <row r="844" spans="2:16">
      <c r="B844" s="54" t="s">
        <v>29</v>
      </c>
      <c r="C844" s="54" t="s">
        <v>1613</v>
      </c>
      <c r="D844" s="54" t="s">
        <v>298</v>
      </c>
      <c r="E844" s="60" t="s">
        <v>299</v>
      </c>
      <c r="F844" s="85" t="s">
        <v>342</v>
      </c>
      <c r="G844" s="85" t="s">
        <v>343</v>
      </c>
      <c r="H844" s="86" t="s">
        <v>344</v>
      </c>
      <c r="I844" s="87" t="str">
        <f t="shared" si="34"/>
        <v>Golay0495_S0891</v>
      </c>
      <c r="J844" s="87" t="str">
        <f t="shared" si="35"/>
        <v>gtcCTTGGAGGCTTAtgGTGYCAGCMGCCGCGGTA</v>
      </c>
      <c r="K844" s="54" t="s">
        <v>602</v>
      </c>
      <c r="L844" s="60" t="s">
        <v>1635</v>
      </c>
      <c r="M844" s="54" t="s">
        <v>345</v>
      </c>
      <c r="N844" s="85">
        <v>5</v>
      </c>
      <c r="O844" s="54" t="s">
        <v>564</v>
      </c>
      <c r="P844" s="54">
        <v>35</v>
      </c>
    </row>
    <row r="845" spans="2:16">
      <c r="B845" s="54" t="s">
        <v>28</v>
      </c>
      <c r="C845" s="54" t="s">
        <v>1614</v>
      </c>
      <c r="D845" s="54" t="s">
        <v>300</v>
      </c>
      <c r="E845" s="60" t="s">
        <v>301</v>
      </c>
      <c r="F845" s="85" t="s">
        <v>342</v>
      </c>
      <c r="G845" s="85" t="s">
        <v>343</v>
      </c>
      <c r="H845" s="86" t="s">
        <v>344</v>
      </c>
      <c r="I845" s="87" t="str">
        <f t="shared" si="34"/>
        <v>Golay0496_S0554</v>
      </c>
      <c r="J845" s="87" t="str">
        <f t="shared" si="35"/>
        <v>gtcACGTGGTTCCACtgGTGYCAGCMGCCGCGGTA</v>
      </c>
      <c r="K845" s="54" t="s">
        <v>602</v>
      </c>
      <c r="L845" s="60" t="s">
        <v>1635</v>
      </c>
      <c r="M845" s="54" t="s">
        <v>345</v>
      </c>
      <c r="N845" s="85">
        <v>5</v>
      </c>
      <c r="O845" s="54" t="s">
        <v>564</v>
      </c>
      <c r="P845" s="54">
        <v>35</v>
      </c>
    </row>
    <row r="846" spans="2:16">
      <c r="B846" s="54" t="s">
        <v>27</v>
      </c>
      <c r="C846" s="54" t="s">
        <v>1615</v>
      </c>
      <c r="D846" s="54" t="s">
        <v>302</v>
      </c>
      <c r="E846" s="60" t="s">
        <v>303</v>
      </c>
      <c r="F846" s="85" t="s">
        <v>342</v>
      </c>
      <c r="G846" s="85" t="s">
        <v>343</v>
      </c>
      <c r="H846" s="86" t="s">
        <v>344</v>
      </c>
      <c r="I846" s="87" t="str">
        <f t="shared" si="34"/>
        <v>Golay0497_S0757</v>
      </c>
      <c r="J846" s="87" t="str">
        <f t="shared" si="35"/>
        <v>gtcGACGCTTTGCTGtgGTGYCAGCMGCCGCGGTA</v>
      </c>
      <c r="K846" s="54" t="s">
        <v>602</v>
      </c>
      <c r="L846" s="60" t="s">
        <v>1635</v>
      </c>
      <c r="M846" s="54" t="s">
        <v>345</v>
      </c>
      <c r="N846" s="85">
        <v>5</v>
      </c>
      <c r="O846" s="54" t="s">
        <v>564</v>
      </c>
      <c r="P846" s="54">
        <v>35</v>
      </c>
    </row>
    <row r="847" spans="2:16">
      <c r="B847" s="54" t="s">
        <v>26</v>
      </c>
      <c r="C847" s="54" t="s">
        <v>1616</v>
      </c>
      <c r="D847" s="54" t="s">
        <v>304</v>
      </c>
      <c r="E847" s="60" t="s">
        <v>305</v>
      </c>
      <c r="F847" s="85" t="s">
        <v>342</v>
      </c>
      <c r="G847" s="85" t="s">
        <v>343</v>
      </c>
      <c r="H847" s="86" t="s">
        <v>344</v>
      </c>
      <c r="I847" s="87" t="str">
        <f t="shared" si="34"/>
        <v>Golay0498_S0663</v>
      </c>
      <c r="J847" s="87" t="str">
        <f t="shared" si="35"/>
        <v>gtcACAGGGTTTGTAtgGTGYCAGCMGCCGCGGTA</v>
      </c>
      <c r="K847" s="54" t="s">
        <v>602</v>
      </c>
      <c r="L847" s="60" t="s">
        <v>1635</v>
      </c>
      <c r="M847" s="54" t="s">
        <v>345</v>
      </c>
      <c r="N847" s="85">
        <v>5</v>
      </c>
      <c r="O847" s="54" t="s">
        <v>564</v>
      </c>
      <c r="P847" s="54">
        <v>35</v>
      </c>
    </row>
    <row r="848" spans="2:16">
      <c r="B848" s="54" t="s">
        <v>24</v>
      </c>
      <c r="C848" s="54" t="s">
        <v>1617</v>
      </c>
      <c r="D848" s="54" t="s">
        <v>306</v>
      </c>
      <c r="E848" s="60" t="s">
        <v>307</v>
      </c>
      <c r="F848" s="85" t="s">
        <v>342</v>
      </c>
      <c r="G848" s="85" t="s">
        <v>343</v>
      </c>
      <c r="H848" s="86" t="s">
        <v>344</v>
      </c>
      <c r="I848" s="87" t="str">
        <f t="shared" si="34"/>
        <v>Golay0499_S0979</v>
      </c>
      <c r="J848" s="87" t="str">
        <f t="shared" si="35"/>
        <v>gtcGCCTATGAGATCtgGTGYCAGCMGCCGCGGTA</v>
      </c>
      <c r="K848" s="54" t="s">
        <v>602</v>
      </c>
      <c r="L848" s="60" t="s">
        <v>1635</v>
      </c>
      <c r="M848" s="54" t="s">
        <v>345</v>
      </c>
      <c r="N848" s="85">
        <v>5</v>
      </c>
      <c r="O848" s="54" t="s">
        <v>564</v>
      </c>
      <c r="P848" s="54">
        <v>35</v>
      </c>
    </row>
    <row r="849" spans="2:16">
      <c r="B849" s="54" t="s">
        <v>23</v>
      </c>
      <c r="C849" s="54" t="s">
        <v>1618</v>
      </c>
      <c r="D849" s="54" t="s">
        <v>308</v>
      </c>
      <c r="E849" s="60" t="s">
        <v>309</v>
      </c>
      <c r="F849" s="85" t="s">
        <v>342</v>
      </c>
      <c r="G849" s="85" t="s">
        <v>343</v>
      </c>
      <c r="H849" s="86" t="s">
        <v>344</v>
      </c>
      <c r="I849" s="87" t="str">
        <f t="shared" si="34"/>
        <v>Golay0500_S0773</v>
      </c>
      <c r="J849" s="87" t="str">
        <f t="shared" si="35"/>
        <v>gtcCAAACCTATGGCtgGTGYCAGCMGCCGCGGTA</v>
      </c>
      <c r="K849" s="54" t="s">
        <v>602</v>
      </c>
      <c r="L849" s="60" t="s">
        <v>1635</v>
      </c>
      <c r="M849" s="54" t="s">
        <v>345</v>
      </c>
      <c r="N849" s="85">
        <v>5</v>
      </c>
      <c r="O849" s="54" t="s">
        <v>564</v>
      </c>
      <c r="P849" s="54">
        <v>35</v>
      </c>
    </row>
    <row r="850" spans="2:16">
      <c r="B850" s="54" t="s">
        <v>22</v>
      </c>
      <c r="C850" s="54" t="s">
        <v>1619</v>
      </c>
      <c r="D850" s="54" t="s">
        <v>310</v>
      </c>
      <c r="E850" s="60" t="s">
        <v>311</v>
      </c>
      <c r="F850" s="85" t="s">
        <v>342</v>
      </c>
      <c r="G850" s="85" t="s">
        <v>343</v>
      </c>
      <c r="H850" s="86" t="s">
        <v>344</v>
      </c>
      <c r="I850" s="87" t="str">
        <f t="shared" si="34"/>
        <v>Golay0501_S0695</v>
      </c>
      <c r="J850" s="87" t="str">
        <f t="shared" si="35"/>
        <v>gtcATCGCTTAAGGCtgGTGYCAGCMGCCGCGGTA</v>
      </c>
      <c r="K850" s="54" t="s">
        <v>602</v>
      </c>
      <c r="L850" s="60" t="s">
        <v>1635</v>
      </c>
      <c r="M850" s="54" t="s">
        <v>345</v>
      </c>
      <c r="N850" s="85">
        <v>5</v>
      </c>
      <c r="O850" s="54" t="s">
        <v>564</v>
      </c>
      <c r="P850" s="54">
        <v>35</v>
      </c>
    </row>
    <row r="851" spans="2:16">
      <c r="B851" s="54" t="s">
        <v>21</v>
      </c>
      <c r="C851" s="54" t="s">
        <v>1620</v>
      </c>
      <c r="D851" s="54" t="s">
        <v>312</v>
      </c>
      <c r="E851" s="60" t="s">
        <v>313</v>
      </c>
      <c r="F851" s="85" t="s">
        <v>342</v>
      </c>
      <c r="G851" s="85" t="s">
        <v>343</v>
      </c>
      <c r="H851" s="86" t="s">
        <v>344</v>
      </c>
      <c r="I851" s="87" t="str">
        <f t="shared" si="34"/>
        <v>Golay0502_S0974</v>
      </c>
      <c r="J851" s="87" t="str">
        <f t="shared" si="35"/>
        <v>gtcACCATCCAACGAtgGTGYCAGCMGCCGCGGTA</v>
      </c>
      <c r="K851" s="54" t="s">
        <v>602</v>
      </c>
      <c r="L851" s="60" t="s">
        <v>1635</v>
      </c>
      <c r="M851" s="54" t="s">
        <v>345</v>
      </c>
      <c r="N851" s="85">
        <v>5</v>
      </c>
      <c r="O851" s="54" t="s">
        <v>564</v>
      </c>
      <c r="P851" s="54">
        <v>35</v>
      </c>
    </row>
    <row r="852" spans="2:16">
      <c r="B852" s="54" t="s">
        <v>20</v>
      </c>
      <c r="C852" s="54" t="s">
        <v>1621</v>
      </c>
      <c r="D852" s="54" t="s">
        <v>314</v>
      </c>
      <c r="E852" s="60" t="s">
        <v>315</v>
      </c>
      <c r="F852" s="85" t="s">
        <v>342</v>
      </c>
      <c r="G852" s="85" t="s">
        <v>343</v>
      </c>
      <c r="H852" s="86" t="s">
        <v>344</v>
      </c>
      <c r="I852" s="87" t="str">
        <f t="shared" si="34"/>
        <v>Golay0503_S0506</v>
      </c>
      <c r="J852" s="87" t="str">
        <f t="shared" si="35"/>
        <v>gtcGCAATAGGAGGAtgGTGYCAGCMGCCGCGGTA</v>
      </c>
      <c r="K852" s="54" t="s">
        <v>602</v>
      </c>
      <c r="L852" s="60" t="s">
        <v>1635</v>
      </c>
      <c r="M852" s="54" t="s">
        <v>345</v>
      </c>
      <c r="N852" s="85">
        <v>5</v>
      </c>
      <c r="O852" s="54" t="s">
        <v>564</v>
      </c>
      <c r="P852" s="54">
        <v>35</v>
      </c>
    </row>
    <row r="853" spans="2:16">
      <c r="B853" s="54" t="s">
        <v>19</v>
      </c>
      <c r="C853" s="54" t="s">
        <v>1622</v>
      </c>
      <c r="D853" s="54" t="s">
        <v>316</v>
      </c>
      <c r="E853" s="60" t="s">
        <v>317</v>
      </c>
      <c r="F853" s="85" t="s">
        <v>342</v>
      </c>
      <c r="G853" s="85" t="s">
        <v>343</v>
      </c>
      <c r="H853" s="86" t="s">
        <v>344</v>
      </c>
      <c r="I853" s="87" t="str">
        <f t="shared" si="34"/>
        <v>Golay0504_S0801</v>
      </c>
      <c r="J853" s="87" t="str">
        <f t="shared" si="35"/>
        <v>gtcCCGAACGTCACTtgGTGYCAGCMGCCGCGGTA</v>
      </c>
      <c r="K853" s="54" t="s">
        <v>602</v>
      </c>
      <c r="L853" s="60" t="s">
        <v>1635</v>
      </c>
      <c r="M853" s="54" t="s">
        <v>345</v>
      </c>
      <c r="N853" s="85">
        <v>5</v>
      </c>
      <c r="O853" s="54" t="s">
        <v>564</v>
      </c>
      <c r="P853" s="54">
        <v>35</v>
      </c>
    </row>
    <row r="854" spans="2:16">
      <c r="B854" s="54" t="s">
        <v>18</v>
      </c>
      <c r="C854" s="54" t="s">
        <v>1623</v>
      </c>
      <c r="D854" s="54" t="s">
        <v>318</v>
      </c>
      <c r="E854" s="60" t="s">
        <v>319</v>
      </c>
      <c r="F854" s="85" t="s">
        <v>342</v>
      </c>
      <c r="G854" s="85" t="s">
        <v>343</v>
      </c>
      <c r="H854" s="86" t="s">
        <v>344</v>
      </c>
      <c r="I854" s="87" t="str">
        <f t="shared" si="34"/>
        <v>Golay0505_S0399</v>
      </c>
      <c r="J854" s="87" t="str">
        <f t="shared" si="35"/>
        <v>gtcACACCAACACCAtgGTGYCAGCMGCCGCGGTA</v>
      </c>
      <c r="K854" s="54" t="s">
        <v>602</v>
      </c>
      <c r="L854" s="60" t="s">
        <v>1635</v>
      </c>
      <c r="M854" s="54" t="s">
        <v>345</v>
      </c>
      <c r="N854" s="85">
        <v>5</v>
      </c>
      <c r="O854" s="54" t="s">
        <v>564</v>
      </c>
      <c r="P854" s="54">
        <v>35</v>
      </c>
    </row>
    <row r="855" spans="2:16">
      <c r="B855" s="54" t="s">
        <v>17</v>
      </c>
      <c r="C855" s="84" t="s">
        <v>1624</v>
      </c>
      <c r="D855" s="54" t="s">
        <v>320</v>
      </c>
      <c r="E855" s="60" t="s">
        <v>321</v>
      </c>
      <c r="F855" s="85" t="s">
        <v>342</v>
      </c>
      <c r="G855" s="85" t="s">
        <v>343</v>
      </c>
      <c r="H855" s="86" t="s">
        <v>344</v>
      </c>
      <c r="I855" s="87" t="str">
        <f t="shared" si="34"/>
        <v>Golay0506_AMS234</v>
      </c>
      <c r="J855" s="87" t="str">
        <f t="shared" si="35"/>
        <v>gtcCCATCACATAGGtgGTGYCAGCMGCCGCGGTA</v>
      </c>
      <c r="K855" s="54" t="s">
        <v>602</v>
      </c>
      <c r="L855" s="60" t="s">
        <v>1635</v>
      </c>
      <c r="M855" s="54" t="s">
        <v>345</v>
      </c>
      <c r="N855" s="85">
        <v>5</v>
      </c>
      <c r="O855" s="54" t="s">
        <v>564</v>
      </c>
      <c r="P855" s="54">
        <v>35</v>
      </c>
    </row>
    <row r="856" spans="2:16">
      <c r="B856" s="54" t="s">
        <v>16</v>
      </c>
      <c r="C856" s="54" t="s">
        <v>1625</v>
      </c>
      <c r="D856" s="54" t="s">
        <v>322</v>
      </c>
      <c r="E856" s="60" t="s">
        <v>323</v>
      </c>
      <c r="F856" s="85" t="s">
        <v>342</v>
      </c>
      <c r="G856" s="85" t="s">
        <v>343</v>
      </c>
      <c r="H856" s="86" t="s">
        <v>344</v>
      </c>
      <c r="I856" s="87" t="str">
        <f t="shared" si="34"/>
        <v>Golay0507_S0381</v>
      </c>
      <c r="J856" s="87" t="str">
        <f t="shared" si="35"/>
        <v>gtcCGACACGGAGAAtgGTGYCAGCMGCCGCGGTA</v>
      </c>
      <c r="K856" s="54" t="s">
        <v>602</v>
      </c>
      <c r="L856" s="60" t="s">
        <v>1635</v>
      </c>
      <c r="M856" s="54" t="s">
        <v>345</v>
      </c>
      <c r="N856" s="85">
        <v>5</v>
      </c>
      <c r="O856" s="54" t="s">
        <v>564</v>
      </c>
      <c r="P856" s="54">
        <v>35</v>
      </c>
    </row>
    <row r="857" spans="2:16">
      <c r="B857" s="54" t="s">
        <v>15</v>
      </c>
      <c r="C857" s="54" t="s">
        <v>1626</v>
      </c>
      <c r="D857" s="54" t="s">
        <v>324</v>
      </c>
      <c r="E857" s="60" t="s">
        <v>325</v>
      </c>
      <c r="F857" s="85" t="s">
        <v>342</v>
      </c>
      <c r="G857" s="85" t="s">
        <v>343</v>
      </c>
      <c r="H857" s="86" t="s">
        <v>344</v>
      </c>
      <c r="I857" s="87" t="str">
        <f t="shared" si="34"/>
        <v>Golay0508_S0582</v>
      </c>
      <c r="J857" s="87" t="str">
        <f t="shared" si="35"/>
        <v>gtcGAACCTATGACAtgGTGYCAGCMGCCGCGGTA</v>
      </c>
      <c r="K857" s="54" t="s">
        <v>602</v>
      </c>
      <c r="L857" s="60" t="s">
        <v>1635</v>
      </c>
      <c r="M857" s="54" t="s">
        <v>345</v>
      </c>
      <c r="N857" s="85">
        <v>5</v>
      </c>
      <c r="O857" s="54" t="s">
        <v>564</v>
      </c>
      <c r="P857" s="54">
        <v>35</v>
      </c>
    </row>
    <row r="858" spans="2:16">
      <c r="B858" s="54" t="s">
        <v>14</v>
      </c>
      <c r="C858" s="54" t="s">
        <v>1627</v>
      </c>
      <c r="D858" s="54" t="s">
        <v>326</v>
      </c>
      <c r="E858" s="60" t="s">
        <v>327</v>
      </c>
      <c r="F858" s="85" t="s">
        <v>342</v>
      </c>
      <c r="G858" s="85" t="s">
        <v>343</v>
      </c>
      <c r="H858" s="86" t="s">
        <v>344</v>
      </c>
      <c r="I858" s="87" t="str">
        <f t="shared" si="34"/>
        <v>Golay0509_S0733</v>
      </c>
      <c r="J858" s="87" t="str">
        <f t="shared" si="35"/>
        <v>gtcATGCCGGTAATAtgGTGYCAGCMGCCGCGGTA</v>
      </c>
      <c r="K858" s="54" t="s">
        <v>602</v>
      </c>
      <c r="L858" s="60" t="s">
        <v>1635</v>
      </c>
      <c r="M858" s="54" t="s">
        <v>345</v>
      </c>
      <c r="N858" s="85">
        <v>5</v>
      </c>
      <c r="O858" s="54" t="s">
        <v>564</v>
      </c>
      <c r="P858" s="54">
        <v>35</v>
      </c>
    </row>
    <row r="859" spans="2:16">
      <c r="B859" s="54" t="s">
        <v>13</v>
      </c>
      <c r="C859" s="54" t="s">
        <v>1628</v>
      </c>
      <c r="D859" s="54" t="s">
        <v>328</v>
      </c>
      <c r="E859" s="60" t="s">
        <v>329</v>
      </c>
      <c r="F859" s="85" t="s">
        <v>342</v>
      </c>
      <c r="G859" s="85" t="s">
        <v>343</v>
      </c>
      <c r="H859" s="86" t="s">
        <v>344</v>
      </c>
      <c r="I859" s="87" t="str">
        <f t="shared" si="34"/>
        <v>Golay0510_S0594</v>
      </c>
      <c r="J859" s="87" t="str">
        <f t="shared" si="35"/>
        <v>gtcGAACAGCTCTACtgGTGYCAGCMGCCGCGGTA</v>
      </c>
      <c r="K859" s="54" t="s">
        <v>602</v>
      </c>
      <c r="L859" s="60" t="s">
        <v>1635</v>
      </c>
      <c r="M859" s="54" t="s">
        <v>345</v>
      </c>
      <c r="N859" s="85">
        <v>5</v>
      </c>
      <c r="O859" s="54" t="s">
        <v>564</v>
      </c>
      <c r="P859" s="54">
        <v>35</v>
      </c>
    </row>
    <row r="860" spans="2:16">
      <c r="B860" s="54" t="s">
        <v>12</v>
      </c>
      <c r="C860" s="54" t="s">
        <v>1629</v>
      </c>
      <c r="D860" s="54" t="s">
        <v>330</v>
      </c>
      <c r="E860" s="60" t="s">
        <v>331</v>
      </c>
      <c r="F860" s="85" t="s">
        <v>342</v>
      </c>
      <c r="G860" s="85" t="s">
        <v>343</v>
      </c>
      <c r="H860" s="86" t="s">
        <v>344</v>
      </c>
      <c r="I860" s="87" t="str">
        <f t="shared" si="34"/>
        <v>Golay0511_S0817</v>
      </c>
      <c r="J860" s="87" t="str">
        <f t="shared" si="35"/>
        <v>gtcGTGAGTCATACCtgGTGYCAGCMGCCGCGGTA</v>
      </c>
      <c r="K860" s="54" t="s">
        <v>602</v>
      </c>
      <c r="L860" s="60" t="s">
        <v>1635</v>
      </c>
      <c r="M860" s="54" t="s">
        <v>345</v>
      </c>
      <c r="N860" s="85">
        <v>5</v>
      </c>
      <c r="O860" s="54" t="s">
        <v>564</v>
      </c>
      <c r="P860" s="54">
        <v>35</v>
      </c>
    </row>
    <row r="861" spans="2:16">
      <c r="B861" s="54" t="s">
        <v>11</v>
      </c>
      <c r="C861" s="54" t="s">
        <v>1630</v>
      </c>
      <c r="D861" s="54" t="s">
        <v>332</v>
      </c>
      <c r="E861" s="60" t="s">
        <v>333</v>
      </c>
      <c r="F861" s="85" t="s">
        <v>342</v>
      </c>
      <c r="G861" s="85" t="s">
        <v>343</v>
      </c>
      <c r="H861" s="86" t="s">
        <v>344</v>
      </c>
      <c r="I861" s="87" t="str">
        <f t="shared" si="34"/>
        <v>Golay0512_S0482</v>
      </c>
      <c r="J861" s="87" t="str">
        <f t="shared" si="35"/>
        <v>gtcTGGCCGTTACTGtgGTGYCAGCMGCCGCGGTA</v>
      </c>
      <c r="K861" s="54" t="s">
        <v>602</v>
      </c>
      <c r="L861" s="60" t="s">
        <v>1635</v>
      </c>
      <c r="M861" s="54" t="s">
        <v>345</v>
      </c>
      <c r="N861" s="85">
        <v>5</v>
      </c>
      <c r="O861" s="54" t="s">
        <v>564</v>
      </c>
      <c r="P861" s="54">
        <v>35</v>
      </c>
    </row>
    <row r="862" spans="2:16">
      <c r="B862" s="54" t="s">
        <v>10</v>
      </c>
      <c r="C862" s="84" t="s">
        <v>1631</v>
      </c>
      <c r="D862" s="54" t="s">
        <v>334</v>
      </c>
      <c r="E862" s="60" t="s">
        <v>335</v>
      </c>
      <c r="F862" s="85" t="s">
        <v>342</v>
      </c>
      <c r="G862" s="85" t="s">
        <v>343</v>
      </c>
      <c r="H862" s="86" t="s">
        <v>344</v>
      </c>
      <c r="I862" s="87" t="str">
        <f t="shared" si="34"/>
        <v>Golay0513_S0977D</v>
      </c>
      <c r="J862" s="87" t="str">
        <f t="shared" si="35"/>
        <v>gtcTAGAGCTGCCATtgGTGYCAGCMGCCGCGGTA</v>
      </c>
      <c r="K862" s="54" t="s">
        <v>602</v>
      </c>
      <c r="L862" s="60" t="s">
        <v>1635</v>
      </c>
      <c r="M862" s="54" t="s">
        <v>345</v>
      </c>
      <c r="N862" s="85">
        <v>5</v>
      </c>
      <c r="O862" s="54" t="s">
        <v>564</v>
      </c>
      <c r="P862" s="54">
        <v>35</v>
      </c>
    </row>
    <row r="863" spans="2:16">
      <c r="B863" s="54" t="s">
        <v>9</v>
      </c>
      <c r="C863" s="84" t="s">
        <v>1632</v>
      </c>
      <c r="D863" s="54" t="s">
        <v>336</v>
      </c>
      <c r="E863" s="60" t="s">
        <v>337</v>
      </c>
      <c r="F863" s="85" t="s">
        <v>342</v>
      </c>
      <c r="G863" s="85" t="s">
        <v>343</v>
      </c>
      <c r="H863" s="86" t="s">
        <v>344</v>
      </c>
      <c r="I863" s="87" t="str">
        <f t="shared" si="34"/>
        <v>Golay0514_S0386D</v>
      </c>
      <c r="J863" s="87" t="str">
        <f t="shared" si="35"/>
        <v>gtcATCTAGTGGCAAtgGTGYCAGCMGCCGCGGTA</v>
      </c>
      <c r="K863" s="54" t="s">
        <v>602</v>
      </c>
      <c r="L863" s="60" t="s">
        <v>1635</v>
      </c>
      <c r="M863" s="54" t="s">
        <v>345</v>
      </c>
      <c r="N863" s="85">
        <v>5</v>
      </c>
      <c r="O863" s="54" t="s">
        <v>564</v>
      </c>
      <c r="P863" s="54">
        <v>35</v>
      </c>
    </row>
    <row r="864" spans="2:16">
      <c r="B864" s="54" t="s">
        <v>8</v>
      </c>
      <c r="C864" s="84" t="s">
        <v>1633</v>
      </c>
      <c r="D864" s="54" t="s">
        <v>338</v>
      </c>
      <c r="E864" s="60" t="s">
        <v>339</v>
      </c>
      <c r="F864" s="85" t="s">
        <v>342</v>
      </c>
      <c r="G864" s="85" t="s">
        <v>343</v>
      </c>
      <c r="H864" s="86" t="s">
        <v>344</v>
      </c>
      <c r="I864" s="87" t="str">
        <f t="shared" si="34"/>
        <v>Golay0515_S0616D</v>
      </c>
      <c r="J864" s="87" t="str">
        <f t="shared" si="35"/>
        <v>gtcCCTTCAATGGGAtgGTGYCAGCMGCCGCGGTA</v>
      </c>
      <c r="K864" s="54" t="s">
        <v>602</v>
      </c>
      <c r="L864" s="60" t="s">
        <v>1635</v>
      </c>
      <c r="M864" s="54" t="s">
        <v>345</v>
      </c>
      <c r="N864" s="85">
        <v>5</v>
      </c>
      <c r="O864" s="54" t="s">
        <v>564</v>
      </c>
      <c r="P864" s="54">
        <v>35</v>
      </c>
    </row>
    <row r="865" spans="1:18">
      <c r="B865" s="54" t="s">
        <v>7</v>
      </c>
      <c r="C865" s="84" t="s">
        <v>1634</v>
      </c>
      <c r="D865" s="54" t="s">
        <v>340</v>
      </c>
      <c r="E865" s="60" t="s">
        <v>341</v>
      </c>
      <c r="F865" s="85" t="s">
        <v>342</v>
      </c>
      <c r="G865" s="85" t="s">
        <v>343</v>
      </c>
      <c r="H865" s="86" t="s">
        <v>344</v>
      </c>
      <c r="I865" s="87" t="str">
        <f t="shared" si="34"/>
        <v>Golay0516_S1025D</v>
      </c>
      <c r="J865" s="87" t="str">
        <f t="shared" si="35"/>
        <v>gtcTTGACGACATCGtgGTGYCAGCMGCCGCGGTA</v>
      </c>
      <c r="K865" s="54" t="s">
        <v>602</v>
      </c>
      <c r="L865" s="60" t="s">
        <v>1635</v>
      </c>
      <c r="M865" s="54" t="s">
        <v>345</v>
      </c>
      <c r="N865" s="85">
        <v>5</v>
      </c>
      <c r="O865" s="54" t="s">
        <v>564</v>
      </c>
      <c r="P865" s="54">
        <v>35</v>
      </c>
    </row>
    <row r="866" spans="1:18">
      <c r="A866" s="58" t="s">
        <v>585</v>
      </c>
      <c r="B866" s="43" t="s">
        <v>103</v>
      </c>
      <c r="C866" s="59" t="s">
        <v>1636</v>
      </c>
      <c r="D866" s="59" t="s">
        <v>150</v>
      </c>
      <c r="E866" s="88" t="s">
        <v>151</v>
      </c>
      <c r="F866" s="89" t="s">
        <v>342</v>
      </c>
      <c r="G866" s="89" t="s">
        <v>343</v>
      </c>
      <c r="H866" s="76" t="s">
        <v>344</v>
      </c>
      <c r="I866" s="90" t="str">
        <f>(D866&amp;"_"&amp;C866)</f>
        <v>Golay0421_S1019</v>
      </c>
      <c r="J866" s="90" t="str">
        <f>CONCATENATE(F866,E866,G866,H866)</f>
        <v>gtcCTTCGACTTTCCtgGTGYCAGCMGCCGCGGTA</v>
      </c>
      <c r="K866" s="59" t="s">
        <v>354</v>
      </c>
      <c r="L866" s="88" t="s">
        <v>362</v>
      </c>
      <c r="M866" s="59" t="s">
        <v>345</v>
      </c>
      <c r="N866" s="89">
        <v>5</v>
      </c>
      <c r="O866" s="59" t="s">
        <v>564</v>
      </c>
      <c r="P866" s="59">
        <v>35</v>
      </c>
      <c r="Q866" s="59"/>
      <c r="R866" s="59"/>
    </row>
    <row r="867" spans="1:18">
      <c r="A867" s="121" t="s">
        <v>1935</v>
      </c>
      <c r="B867" s="28" t="s">
        <v>102</v>
      </c>
      <c r="C867" s="54" t="s">
        <v>1637</v>
      </c>
      <c r="D867" s="54" t="s">
        <v>152</v>
      </c>
      <c r="E867" s="60" t="s">
        <v>153</v>
      </c>
      <c r="F867" s="85" t="s">
        <v>342</v>
      </c>
      <c r="G867" s="85" t="s">
        <v>343</v>
      </c>
      <c r="H867" s="86" t="s">
        <v>344</v>
      </c>
      <c r="I867" s="87" t="str">
        <f t="shared" ref="I867:I930" si="36">(D867&amp;"_"&amp;C867)</f>
        <v>Golay0422_S1040</v>
      </c>
      <c r="J867" s="87" t="str">
        <f t="shared" ref="J867:J930" si="37">CONCATENATE(F867,E867,G867,H867)</f>
        <v>gtcGTCATAAGAACCtgGTGYCAGCMGCCGCGGTA</v>
      </c>
      <c r="K867" s="54" t="s">
        <v>354</v>
      </c>
      <c r="L867" s="60" t="s">
        <v>362</v>
      </c>
      <c r="M867" s="54" t="s">
        <v>345</v>
      </c>
      <c r="N867" s="85">
        <v>5</v>
      </c>
      <c r="O867" s="54" t="s">
        <v>564</v>
      </c>
      <c r="P867" s="54">
        <v>35</v>
      </c>
    </row>
    <row r="868" spans="1:18">
      <c r="B868" s="28" t="s">
        <v>101</v>
      </c>
      <c r="C868" s="54" t="s">
        <v>1638</v>
      </c>
      <c r="D868" s="54" t="s">
        <v>154</v>
      </c>
      <c r="E868" s="60" t="s">
        <v>155</v>
      </c>
      <c r="F868" s="85" t="s">
        <v>342</v>
      </c>
      <c r="G868" s="85" t="s">
        <v>343</v>
      </c>
      <c r="H868" s="86" t="s">
        <v>344</v>
      </c>
      <c r="I868" s="87" t="str">
        <f t="shared" si="36"/>
        <v>Golay0423_S0781</v>
      </c>
      <c r="J868" s="87" t="str">
        <f t="shared" si="37"/>
        <v>gtcGTCCGCAAGTTAtgGTGYCAGCMGCCGCGGTA</v>
      </c>
      <c r="K868" s="54" t="s">
        <v>354</v>
      </c>
      <c r="L868" s="60" t="s">
        <v>362</v>
      </c>
      <c r="M868" s="54" t="s">
        <v>345</v>
      </c>
      <c r="N868" s="85">
        <v>5</v>
      </c>
      <c r="O868" s="54" t="s">
        <v>564</v>
      </c>
      <c r="P868" s="54">
        <v>35</v>
      </c>
    </row>
    <row r="869" spans="1:18">
      <c r="B869" s="28" t="s">
        <v>100</v>
      </c>
      <c r="C869" s="54" t="s">
        <v>1639</v>
      </c>
      <c r="D869" s="54" t="s">
        <v>156</v>
      </c>
      <c r="E869" s="60" t="s">
        <v>157</v>
      </c>
      <c r="F869" s="85" t="s">
        <v>342</v>
      </c>
      <c r="G869" s="85" t="s">
        <v>343</v>
      </c>
      <c r="H869" s="86" t="s">
        <v>344</v>
      </c>
      <c r="I869" s="87" t="str">
        <f t="shared" si="36"/>
        <v>Golay0424_S0535</v>
      </c>
      <c r="J869" s="87" t="str">
        <f t="shared" si="37"/>
        <v>gtcCGTAGAGCTCTCtgGTGYCAGCMGCCGCGGTA</v>
      </c>
      <c r="K869" s="54" t="s">
        <v>354</v>
      </c>
      <c r="L869" s="60" t="s">
        <v>362</v>
      </c>
      <c r="M869" s="54" t="s">
        <v>345</v>
      </c>
      <c r="N869" s="85">
        <v>5</v>
      </c>
      <c r="O869" s="54" t="s">
        <v>564</v>
      </c>
      <c r="P869" s="54">
        <v>35</v>
      </c>
    </row>
    <row r="870" spans="1:18">
      <c r="A870" s="93"/>
      <c r="B870" s="28" t="s">
        <v>99</v>
      </c>
      <c r="C870" s="54" t="s">
        <v>1640</v>
      </c>
      <c r="D870" s="54" t="s">
        <v>158</v>
      </c>
      <c r="E870" s="60" t="s">
        <v>159</v>
      </c>
      <c r="F870" s="85" t="s">
        <v>342</v>
      </c>
      <c r="G870" s="85" t="s">
        <v>343</v>
      </c>
      <c r="H870" s="86" t="s">
        <v>344</v>
      </c>
      <c r="I870" s="87" t="str">
        <f t="shared" si="36"/>
        <v>Golay0425_S1028</v>
      </c>
      <c r="J870" s="87" t="str">
        <f t="shared" si="37"/>
        <v>gtcCCTCTGAGAGCTtgGTGYCAGCMGCCGCGGTA</v>
      </c>
      <c r="K870" s="54" t="s">
        <v>354</v>
      </c>
      <c r="L870" s="60" t="s">
        <v>362</v>
      </c>
      <c r="M870" s="54" t="s">
        <v>345</v>
      </c>
      <c r="N870" s="85">
        <v>5</v>
      </c>
      <c r="O870" s="54" t="s">
        <v>564</v>
      </c>
      <c r="P870" s="54">
        <v>35</v>
      </c>
    </row>
    <row r="871" spans="1:18">
      <c r="B871" s="28" t="s">
        <v>98</v>
      </c>
      <c r="C871" s="54" t="s">
        <v>1641</v>
      </c>
      <c r="D871" s="54" t="s">
        <v>160</v>
      </c>
      <c r="E871" s="60" t="s">
        <v>161</v>
      </c>
      <c r="F871" s="85" t="s">
        <v>342</v>
      </c>
      <c r="G871" s="85" t="s">
        <v>343</v>
      </c>
      <c r="H871" s="86" t="s">
        <v>344</v>
      </c>
      <c r="I871" s="87" t="str">
        <f t="shared" si="36"/>
        <v>Golay0426_S0374</v>
      </c>
      <c r="J871" s="87" t="str">
        <f t="shared" si="37"/>
        <v>gtcCCTCGATGCAGTtgGTGYCAGCMGCCGCGGTA</v>
      </c>
      <c r="K871" s="54" t="s">
        <v>354</v>
      </c>
      <c r="L871" s="60" t="s">
        <v>362</v>
      </c>
      <c r="M871" s="54" t="s">
        <v>345</v>
      </c>
      <c r="N871" s="85">
        <v>5</v>
      </c>
      <c r="O871" s="54" t="s">
        <v>564</v>
      </c>
      <c r="P871" s="54">
        <v>35</v>
      </c>
    </row>
    <row r="872" spans="1:18">
      <c r="B872" s="28" t="s">
        <v>97</v>
      </c>
      <c r="C872" s="54" t="s">
        <v>1642</v>
      </c>
      <c r="D872" s="54" t="s">
        <v>162</v>
      </c>
      <c r="E872" s="60" t="s">
        <v>163</v>
      </c>
      <c r="F872" s="85" t="s">
        <v>342</v>
      </c>
      <c r="G872" s="85" t="s">
        <v>343</v>
      </c>
      <c r="H872" s="86" t="s">
        <v>344</v>
      </c>
      <c r="I872" s="87" t="str">
        <f t="shared" si="36"/>
        <v>Golay0427_S0459</v>
      </c>
      <c r="J872" s="87" t="str">
        <f t="shared" si="37"/>
        <v>gtcGCGGACTATTCAtgGTGYCAGCMGCCGCGGTA</v>
      </c>
      <c r="K872" s="54" t="s">
        <v>354</v>
      </c>
      <c r="L872" s="60" t="s">
        <v>362</v>
      </c>
      <c r="M872" s="54" t="s">
        <v>345</v>
      </c>
      <c r="N872" s="85">
        <v>5</v>
      </c>
      <c r="O872" s="54" t="s">
        <v>564</v>
      </c>
      <c r="P872" s="54">
        <v>35</v>
      </c>
    </row>
    <row r="873" spans="1:18">
      <c r="B873" s="28" t="s">
        <v>96</v>
      </c>
      <c r="C873" s="54" t="s">
        <v>1643</v>
      </c>
      <c r="D873" s="54" t="s">
        <v>164</v>
      </c>
      <c r="E873" s="60" t="s">
        <v>165</v>
      </c>
      <c r="F873" s="85" t="s">
        <v>342</v>
      </c>
      <c r="G873" s="85" t="s">
        <v>343</v>
      </c>
      <c r="H873" s="86" t="s">
        <v>344</v>
      </c>
      <c r="I873" s="87" t="str">
        <f t="shared" si="36"/>
        <v>Golay0428_S0604</v>
      </c>
      <c r="J873" s="87" t="str">
        <f t="shared" si="37"/>
        <v>gtcCGTGCACAATTGtgGTGYCAGCMGCCGCGGTA</v>
      </c>
      <c r="K873" s="54" t="s">
        <v>354</v>
      </c>
      <c r="L873" s="60" t="s">
        <v>362</v>
      </c>
      <c r="M873" s="54" t="s">
        <v>345</v>
      </c>
      <c r="N873" s="85">
        <v>5</v>
      </c>
      <c r="O873" s="54" t="s">
        <v>564</v>
      </c>
      <c r="P873" s="54">
        <v>35</v>
      </c>
    </row>
    <row r="874" spans="1:18">
      <c r="B874" s="28" t="s">
        <v>95</v>
      </c>
      <c r="C874" s="54" t="s">
        <v>1644</v>
      </c>
      <c r="D874" s="54" t="s">
        <v>166</v>
      </c>
      <c r="E874" s="60" t="s">
        <v>167</v>
      </c>
      <c r="F874" s="85" t="s">
        <v>342</v>
      </c>
      <c r="G874" s="85" t="s">
        <v>343</v>
      </c>
      <c r="H874" s="86" t="s">
        <v>344</v>
      </c>
      <c r="I874" s="87" t="str">
        <f t="shared" si="36"/>
        <v>Golay0429_S0684</v>
      </c>
      <c r="J874" s="87" t="str">
        <f t="shared" si="37"/>
        <v>gtcCGGCCTAAGTTCtgGTGYCAGCMGCCGCGGTA</v>
      </c>
      <c r="K874" s="54" t="s">
        <v>354</v>
      </c>
      <c r="L874" s="60" t="s">
        <v>362</v>
      </c>
      <c r="M874" s="54" t="s">
        <v>345</v>
      </c>
      <c r="N874" s="85">
        <v>5</v>
      </c>
      <c r="O874" s="54" t="s">
        <v>564</v>
      </c>
      <c r="P874" s="54">
        <v>35</v>
      </c>
    </row>
    <row r="875" spans="1:18">
      <c r="B875" s="28" t="s">
        <v>94</v>
      </c>
      <c r="C875" s="54" t="s">
        <v>1645</v>
      </c>
      <c r="D875" s="54" t="s">
        <v>168</v>
      </c>
      <c r="E875" s="60" t="s">
        <v>169</v>
      </c>
      <c r="F875" s="85" t="s">
        <v>342</v>
      </c>
      <c r="G875" s="85" t="s">
        <v>343</v>
      </c>
      <c r="H875" s="86" t="s">
        <v>344</v>
      </c>
      <c r="I875" s="87" t="str">
        <f t="shared" si="36"/>
        <v>Golay0430_S0911</v>
      </c>
      <c r="J875" s="87" t="str">
        <f t="shared" si="37"/>
        <v>gtcAGCGCTCACATCtgGTGYCAGCMGCCGCGGTA</v>
      </c>
      <c r="K875" s="54" t="s">
        <v>354</v>
      </c>
      <c r="L875" s="60" t="s">
        <v>362</v>
      </c>
      <c r="M875" s="54" t="s">
        <v>345</v>
      </c>
      <c r="N875" s="85">
        <v>5</v>
      </c>
      <c r="O875" s="54" t="s">
        <v>564</v>
      </c>
      <c r="P875" s="54">
        <v>35</v>
      </c>
    </row>
    <row r="876" spans="1:18">
      <c r="B876" s="28" t="s">
        <v>93</v>
      </c>
      <c r="C876" s="54" t="s">
        <v>1646</v>
      </c>
      <c r="D876" s="54" t="s">
        <v>170</v>
      </c>
      <c r="E876" s="60" t="s">
        <v>171</v>
      </c>
      <c r="F876" s="85" t="s">
        <v>342</v>
      </c>
      <c r="G876" s="85" t="s">
        <v>343</v>
      </c>
      <c r="H876" s="86" t="s">
        <v>344</v>
      </c>
      <c r="I876" s="87" t="str">
        <f t="shared" si="36"/>
        <v>Golay0431_S0465</v>
      </c>
      <c r="J876" s="87" t="str">
        <f t="shared" si="37"/>
        <v>gtcTGGTTATGGCACtgGTGYCAGCMGCCGCGGTA</v>
      </c>
      <c r="K876" s="54" t="s">
        <v>354</v>
      </c>
      <c r="L876" s="60" t="s">
        <v>362</v>
      </c>
      <c r="M876" s="54" t="s">
        <v>345</v>
      </c>
      <c r="N876" s="85">
        <v>5</v>
      </c>
      <c r="O876" s="54" t="s">
        <v>564</v>
      </c>
      <c r="P876" s="54">
        <v>35</v>
      </c>
    </row>
    <row r="877" spans="1:18">
      <c r="B877" s="28" t="s">
        <v>92</v>
      </c>
      <c r="C877" s="54" t="s">
        <v>1647</v>
      </c>
      <c r="D877" s="54" t="s">
        <v>172</v>
      </c>
      <c r="E877" s="60" t="s">
        <v>173</v>
      </c>
      <c r="F877" s="85" t="s">
        <v>342</v>
      </c>
      <c r="G877" s="85" t="s">
        <v>343</v>
      </c>
      <c r="H877" s="86" t="s">
        <v>344</v>
      </c>
      <c r="I877" s="87" t="str">
        <f t="shared" si="36"/>
        <v>Golay0432_S0669</v>
      </c>
      <c r="J877" s="87" t="str">
        <f t="shared" si="37"/>
        <v>gtcCGAGGTTCTGATtgGTGYCAGCMGCCGCGGTA</v>
      </c>
      <c r="K877" s="54" t="s">
        <v>354</v>
      </c>
      <c r="L877" s="60" t="s">
        <v>362</v>
      </c>
      <c r="M877" s="54" t="s">
        <v>345</v>
      </c>
      <c r="N877" s="85">
        <v>5</v>
      </c>
      <c r="O877" s="54" t="s">
        <v>564</v>
      </c>
      <c r="P877" s="54">
        <v>35</v>
      </c>
    </row>
    <row r="878" spans="1:18">
      <c r="B878" s="28" t="s">
        <v>91</v>
      </c>
      <c r="C878" s="54" t="s">
        <v>1648</v>
      </c>
      <c r="D878" s="54" t="s">
        <v>174</v>
      </c>
      <c r="E878" s="60" t="s">
        <v>175</v>
      </c>
      <c r="F878" s="85" t="s">
        <v>342</v>
      </c>
      <c r="G878" s="85" t="s">
        <v>343</v>
      </c>
      <c r="H878" s="86" t="s">
        <v>344</v>
      </c>
      <c r="I878" s="87" t="str">
        <f t="shared" si="36"/>
        <v>Golay0433_S0363</v>
      </c>
      <c r="J878" s="87" t="str">
        <f t="shared" si="37"/>
        <v>gtcAACTCCTGTGGAtgGTGYCAGCMGCCGCGGTA</v>
      </c>
      <c r="K878" s="54" t="s">
        <v>354</v>
      </c>
      <c r="L878" s="60" t="s">
        <v>362</v>
      </c>
      <c r="M878" s="54" t="s">
        <v>345</v>
      </c>
      <c r="N878" s="85">
        <v>5</v>
      </c>
      <c r="O878" s="54" t="s">
        <v>564</v>
      </c>
      <c r="P878" s="54">
        <v>35</v>
      </c>
    </row>
    <row r="879" spans="1:18">
      <c r="B879" s="28" t="s">
        <v>90</v>
      </c>
      <c r="C879" s="54" t="s">
        <v>1649</v>
      </c>
      <c r="D879" s="54" t="s">
        <v>176</v>
      </c>
      <c r="E879" s="60" t="s">
        <v>177</v>
      </c>
      <c r="F879" s="85" t="s">
        <v>342</v>
      </c>
      <c r="G879" s="85" t="s">
        <v>343</v>
      </c>
      <c r="H879" s="86" t="s">
        <v>344</v>
      </c>
      <c r="I879" s="87" t="str">
        <f t="shared" si="36"/>
        <v>Golay0434_S0640</v>
      </c>
      <c r="J879" s="87" t="str">
        <f t="shared" si="37"/>
        <v>gtcTAATGGTCGTAGtgGTGYCAGCMGCCGCGGTA</v>
      </c>
      <c r="K879" s="54" t="s">
        <v>354</v>
      </c>
      <c r="L879" s="60" t="s">
        <v>362</v>
      </c>
      <c r="M879" s="54" t="s">
        <v>345</v>
      </c>
      <c r="N879" s="85">
        <v>5</v>
      </c>
      <c r="O879" s="54" t="s">
        <v>564</v>
      </c>
      <c r="P879" s="54">
        <v>35</v>
      </c>
    </row>
    <row r="880" spans="1:18">
      <c r="B880" s="28" t="s">
        <v>89</v>
      </c>
      <c r="C880" s="54" t="s">
        <v>1650</v>
      </c>
      <c r="D880" s="54" t="s">
        <v>178</v>
      </c>
      <c r="E880" s="60" t="s">
        <v>179</v>
      </c>
      <c r="F880" s="85" t="s">
        <v>342</v>
      </c>
      <c r="G880" s="85" t="s">
        <v>343</v>
      </c>
      <c r="H880" s="86" t="s">
        <v>344</v>
      </c>
      <c r="I880" s="87" t="str">
        <f t="shared" si="36"/>
        <v>Golay0435_S0812</v>
      </c>
      <c r="J880" s="87" t="str">
        <f t="shared" si="37"/>
        <v>gtcTTGCACCGTCGAtgGTGYCAGCMGCCGCGGTA</v>
      </c>
      <c r="K880" s="54" t="s">
        <v>354</v>
      </c>
      <c r="L880" s="60" t="s">
        <v>362</v>
      </c>
      <c r="M880" s="54" t="s">
        <v>345</v>
      </c>
      <c r="N880" s="85">
        <v>5</v>
      </c>
      <c r="O880" s="54" t="s">
        <v>564</v>
      </c>
      <c r="P880" s="54">
        <v>35</v>
      </c>
    </row>
    <row r="881" spans="2:16">
      <c r="B881" s="28" t="s">
        <v>88</v>
      </c>
      <c r="C881" s="54" t="s">
        <v>1651</v>
      </c>
      <c r="D881" s="54" t="s">
        <v>180</v>
      </c>
      <c r="E881" s="60" t="s">
        <v>181</v>
      </c>
      <c r="F881" s="85" t="s">
        <v>342</v>
      </c>
      <c r="G881" s="85" t="s">
        <v>343</v>
      </c>
      <c r="H881" s="86" t="s">
        <v>344</v>
      </c>
      <c r="I881" s="87" t="str">
        <f t="shared" si="36"/>
        <v>Golay0436_S0930</v>
      </c>
      <c r="J881" s="87" t="str">
        <f t="shared" si="37"/>
        <v>gtcTGCTACAGACGTtgGTGYCAGCMGCCGCGGTA</v>
      </c>
      <c r="K881" s="54" t="s">
        <v>354</v>
      </c>
      <c r="L881" s="60" t="s">
        <v>362</v>
      </c>
      <c r="M881" s="54" t="s">
        <v>345</v>
      </c>
      <c r="N881" s="85">
        <v>5</v>
      </c>
      <c r="O881" s="54" t="s">
        <v>564</v>
      </c>
      <c r="P881" s="54">
        <v>35</v>
      </c>
    </row>
    <row r="882" spans="2:16">
      <c r="B882" s="28" t="s">
        <v>87</v>
      </c>
      <c r="C882" s="84" t="s">
        <v>1652</v>
      </c>
      <c r="D882" s="54" t="s">
        <v>182</v>
      </c>
      <c r="E882" s="60" t="s">
        <v>183</v>
      </c>
      <c r="F882" s="85" t="s">
        <v>342</v>
      </c>
      <c r="G882" s="85" t="s">
        <v>343</v>
      </c>
      <c r="H882" s="86" t="s">
        <v>344</v>
      </c>
      <c r="I882" s="87" t="str">
        <f t="shared" si="36"/>
        <v>Golay0437_PC10</v>
      </c>
      <c r="J882" s="87" t="str">
        <f t="shared" si="37"/>
        <v>gtcATGGCCTGACTAtgGTGYCAGCMGCCGCGGTA</v>
      </c>
      <c r="K882" s="54" t="s">
        <v>354</v>
      </c>
      <c r="L882" s="60" t="s">
        <v>362</v>
      </c>
      <c r="M882" s="54" t="s">
        <v>345</v>
      </c>
      <c r="N882" s="85">
        <v>5</v>
      </c>
      <c r="O882" s="54" t="s">
        <v>565</v>
      </c>
      <c r="P882" s="54">
        <v>35</v>
      </c>
    </row>
    <row r="883" spans="2:16">
      <c r="B883" s="28" t="s">
        <v>86</v>
      </c>
      <c r="C883" s="54" t="s">
        <v>1653</v>
      </c>
      <c r="D883" s="54" t="s">
        <v>184</v>
      </c>
      <c r="E883" s="60" t="s">
        <v>185</v>
      </c>
      <c r="F883" s="85" t="s">
        <v>342</v>
      </c>
      <c r="G883" s="85" t="s">
        <v>343</v>
      </c>
      <c r="H883" s="86" t="s">
        <v>344</v>
      </c>
      <c r="I883" s="87" t="str">
        <f t="shared" si="36"/>
        <v>Golay0438_S1077</v>
      </c>
      <c r="J883" s="87" t="str">
        <f t="shared" si="37"/>
        <v>gtcACGCACATACAAtgGTGYCAGCMGCCGCGGTA</v>
      </c>
      <c r="K883" s="54" t="s">
        <v>354</v>
      </c>
      <c r="L883" s="60" t="s">
        <v>362</v>
      </c>
      <c r="M883" s="54" t="s">
        <v>345</v>
      </c>
      <c r="N883" s="85">
        <v>5</v>
      </c>
      <c r="O883" s="54" t="s">
        <v>564</v>
      </c>
      <c r="P883" s="54">
        <v>35</v>
      </c>
    </row>
    <row r="884" spans="2:16">
      <c r="B884" s="28" t="s">
        <v>85</v>
      </c>
      <c r="C884" s="54" t="s">
        <v>1654</v>
      </c>
      <c r="D884" s="54" t="s">
        <v>186</v>
      </c>
      <c r="E884" s="60" t="s">
        <v>187</v>
      </c>
      <c r="F884" s="85" t="s">
        <v>342</v>
      </c>
      <c r="G884" s="85" t="s">
        <v>343</v>
      </c>
      <c r="H884" s="86" t="s">
        <v>344</v>
      </c>
      <c r="I884" s="87" t="str">
        <f t="shared" si="36"/>
        <v>Golay0439_S0615</v>
      </c>
      <c r="J884" s="87" t="str">
        <f t="shared" si="37"/>
        <v>gtcTGAGTGGTCTGTtgGTGYCAGCMGCCGCGGTA</v>
      </c>
      <c r="K884" s="54" t="s">
        <v>354</v>
      </c>
      <c r="L884" s="60" t="s">
        <v>362</v>
      </c>
      <c r="M884" s="54" t="s">
        <v>345</v>
      </c>
      <c r="N884" s="85">
        <v>5</v>
      </c>
      <c r="O884" s="54" t="s">
        <v>564</v>
      </c>
      <c r="P884" s="54">
        <v>35</v>
      </c>
    </row>
    <row r="885" spans="2:16">
      <c r="B885" s="28" t="s">
        <v>84</v>
      </c>
      <c r="C885" s="54" t="s">
        <v>1655</v>
      </c>
      <c r="D885" s="54" t="s">
        <v>188</v>
      </c>
      <c r="E885" s="60" t="s">
        <v>189</v>
      </c>
      <c r="F885" s="85" t="s">
        <v>342</v>
      </c>
      <c r="G885" s="85" t="s">
        <v>343</v>
      </c>
      <c r="H885" s="86" t="s">
        <v>344</v>
      </c>
      <c r="I885" s="87" t="str">
        <f t="shared" si="36"/>
        <v>Golay0440_S0567</v>
      </c>
      <c r="J885" s="87" t="str">
        <f t="shared" si="37"/>
        <v>gtcGATAGCACTCGTtgGTGYCAGCMGCCGCGGTA</v>
      </c>
      <c r="K885" s="54" t="s">
        <v>354</v>
      </c>
      <c r="L885" s="60" t="s">
        <v>362</v>
      </c>
      <c r="M885" s="54" t="s">
        <v>345</v>
      </c>
      <c r="N885" s="85">
        <v>5</v>
      </c>
      <c r="O885" s="54" t="s">
        <v>564</v>
      </c>
      <c r="P885" s="54">
        <v>35</v>
      </c>
    </row>
    <row r="886" spans="2:16">
      <c r="B886" s="28" t="s">
        <v>83</v>
      </c>
      <c r="C886" s="54" t="s">
        <v>1656</v>
      </c>
      <c r="D886" s="54" t="s">
        <v>190</v>
      </c>
      <c r="E886" s="60" t="s">
        <v>191</v>
      </c>
      <c r="F886" s="85" t="s">
        <v>342</v>
      </c>
      <c r="G886" s="85" t="s">
        <v>343</v>
      </c>
      <c r="H886" s="86" t="s">
        <v>344</v>
      </c>
      <c r="I886" s="87" t="str">
        <f t="shared" si="36"/>
        <v>Golay0441_S0590</v>
      </c>
      <c r="J886" s="87" t="str">
        <f t="shared" si="37"/>
        <v>gtcTAGCGCGAACTTtgGTGYCAGCMGCCGCGGTA</v>
      </c>
      <c r="K886" s="54" t="s">
        <v>354</v>
      </c>
      <c r="L886" s="60" t="s">
        <v>362</v>
      </c>
      <c r="M886" s="54" t="s">
        <v>345</v>
      </c>
      <c r="N886" s="85">
        <v>5</v>
      </c>
      <c r="O886" s="54" t="s">
        <v>564</v>
      </c>
      <c r="P886" s="54">
        <v>35</v>
      </c>
    </row>
    <row r="887" spans="2:16">
      <c r="B887" s="28" t="s">
        <v>82</v>
      </c>
      <c r="C887" s="54" t="s">
        <v>1657</v>
      </c>
      <c r="D887" s="54" t="s">
        <v>192</v>
      </c>
      <c r="E887" s="60" t="s">
        <v>193</v>
      </c>
      <c r="F887" s="85" t="s">
        <v>342</v>
      </c>
      <c r="G887" s="85" t="s">
        <v>343</v>
      </c>
      <c r="H887" s="86" t="s">
        <v>344</v>
      </c>
      <c r="I887" s="87" t="str">
        <f t="shared" si="36"/>
        <v>Golay0442_S1078</v>
      </c>
      <c r="J887" s="87" t="str">
        <f t="shared" si="37"/>
        <v>gtcCATACACGCACCtgGTGYCAGCMGCCGCGGTA</v>
      </c>
      <c r="K887" s="54" t="s">
        <v>354</v>
      </c>
      <c r="L887" s="60" t="s">
        <v>362</v>
      </c>
      <c r="M887" s="54" t="s">
        <v>345</v>
      </c>
      <c r="N887" s="85">
        <v>5</v>
      </c>
      <c r="O887" s="54" t="s">
        <v>564</v>
      </c>
      <c r="P887" s="54">
        <v>35</v>
      </c>
    </row>
    <row r="888" spans="2:16">
      <c r="B888" s="28" t="s">
        <v>81</v>
      </c>
      <c r="C888" s="54" t="s">
        <v>1658</v>
      </c>
      <c r="D888" s="54" t="s">
        <v>194</v>
      </c>
      <c r="E888" s="60" t="s">
        <v>195</v>
      </c>
      <c r="F888" s="85" t="s">
        <v>342</v>
      </c>
      <c r="G888" s="85" t="s">
        <v>343</v>
      </c>
      <c r="H888" s="86" t="s">
        <v>344</v>
      </c>
      <c r="I888" s="87" t="str">
        <f t="shared" si="36"/>
        <v>Golay0443_S0384</v>
      </c>
      <c r="J888" s="87" t="str">
        <f t="shared" si="37"/>
        <v>gtcACCTCAGTCAAGtgGTGYCAGCMGCCGCGGTA</v>
      </c>
      <c r="K888" s="54" t="s">
        <v>354</v>
      </c>
      <c r="L888" s="60" t="s">
        <v>362</v>
      </c>
      <c r="M888" s="54" t="s">
        <v>345</v>
      </c>
      <c r="N888" s="85">
        <v>5</v>
      </c>
      <c r="O888" s="54" t="s">
        <v>564</v>
      </c>
      <c r="P888" s="54">
        <v>35</v>
      </c>
    </row>
    <row r="889" spans="2:16">
      <c r="B889" s="28" t="s">
        <v>80</v>
      </c>
      <c r="C889" s="54" t="s">
        <v>1659</v>
      </c>
      <c r="D889" s="54" t="s">
        <v>196</v>
      </c>
      <c r="E889" s="60" t="s">
        <v>197</v>
      </c>
      <c r="F889" s="85" t="s">
        <v>342</v>
      </c>
      <c r="G889" s="85" t="s">
        <v>343</v>
      </c>
      <c r="H889" s="86" t="s">
        <v>344</v>
      </c>
      <c r="I889" s="87" t="str">
        <f t="shared" si="36"/>
        <v>Golay0444_S0392</v>
      </c>
      <c r="J889" s="87" t="str">
        <f t="shared" si="37"/>
        <v>gtcTCGACCAAACACtgGTGYCAGCMGCCGCGGTA</v>
      </c>
      <c r="K889" s="54" t="s">
        <v>354</v>
      </c>
      <c r="L889" s="60" t="s">
        <v>362</v>
      </c>
      <c r="M889" s="54" t="s">
        <v>345</v>
      </c>
      <c r="N889" s="85">
        <v>5</v>
      </c>
      <c r="O889" s="54" t="s">
        <v>564</v>
      </c>
      <c r="P889" s="54">
        <v>35</v>
      </c>
    </row>
    <row r="890" spans="2:16">
      <c r="B890" s="28" t="s">
        <v>79</v>
      </c>
      <c r="C890" s="54" t="s">
        <v>1660</v>
      </c>
      <c r="D890" s="54" t="s">
        <v>198</v>
      </c>
      <c r="E890" s="60" t="s">
        <v>199</v>
      </c>
      <c r="F890" s="85" t="s">
        <v>342</v>
      </c>
      <c r="G890" s="85" t="s">
        <v>343</v>
      </c>
      <c r="H890" s="86" t="s">
        <v>344</v>
      </c>
      <c r="I890" s="87" t="str">
        <f t="shared" si="36"/>
        <v>Golay0445_S0696</v>
      </c>
      <c r="J890" s="87" t="str">
        <f t="shared" si="37"/>
        <v>gtcCCACCCAGTAACtgGTGYCAGCMGCCGCGGTA</v>
      </c>
      <c r="K890" s="54" t="s">
        <v>354</v>
      </c>
      <c r="L890" s="60" t="s">
        <v>362</v>
      </c>
      <c r="M890" s="54" t="s">
        <v>345</v>
      </c>
      <c r="N890" s="85">
        <v>5</v>
      </c>
      <c r="O890" s="54" t="s">
        <v>564</v>
      </c>
      <c r="P890" s="54">
        <v>35</v>
      </c>
    </row>
    <row r="891" spans="2:16">
      <c r="B891" s="29" t="s">
        <v>78</v>
      </c>
      <c r="C891" s="54" t="s">
        <v>1661</v>
      </c>
      <c r="D891" s="54" t="s">
        <v>200</v>
      </c>
      <c r="E891" s="60" t="s">
        <v>201</v>
      </c>
      <c r="F891" s="85" t="s">
        <v>342</v>
      </c>
      <c r="G891" s="85" t="s">
        <v>343</v>
      </c>
      <c r="H891" s="86" t="s">
        <v>344</v>
      </c>
      <c r="I891" s="87" t="str">
        <f t="shared" si="36"/>
        <v>Golay0446_S0542</v>
      </c>
      <c r="J891" s="87" t="str">
        <f t="shared" si="37"/>
        <v>gtcATATCGCGATGAtgGTGYCAGCMGCCGCGGTA</v>
      </c>
      <c r="K891" s="54" t="s">
        <v>354</v>
      </c>
      <c r="L891" s="60" t="s">
        <v>362</v>
      </c>
      <c r="M891" s="54" t="s">
        <v>345</v>
      </c>
      <c r="N891" s="85">
        <v>5</v>
      </c>
      <c r="O891" s="54" t="s">
        <v>564</v>
      </c>
      <c r="P891" s="54">
        <v>35</v>
      </c>
    </row>
    <row r="892" spans="2:16">
      <c r="B892" s="54" t="s">
        <v>77</v>
      </c>
      <c r="C892" s="54" t="s">
        <v>1662</v>
      </c>
      <c r="D892" s="54" t="s">
        <v>202</v>
      </c>
      <c r="E892" s="60" t="s">
        <v>203</v>
      </c>
      <c r="F892" s="85" t="s">
        <v>342</v>
      </c>
      <c r="G892" s="85" t="s">
        <v>343</v>
      </c>
      <c r="H892" s="86" t="s">
        <v>344</v>
      </c>
      <c r="I892" s="87" t="str">
        <f t="shared" si="36"/>
        <v>Golay0447_S0827</v>
      </c>
      <c r="J892" s="87" t="str">
        <f t="shared" si="37"/>
        <v>gtcCGCCGGTAATCTtgGTGYCAGCMGCCGCGGTA</v>
      </c>
      <c r="K892" s="54" t="s">
        <v>354</v>
      </c>
      <c r="L892" s="60" t="s">
        <v>362</v>
      </c>
      <c r="M892" s="54" t="s">
        <v>345</v>
      </c>
      <c r="N892" s="85">
        <v>5</v>
      </c>
      <c r="O892" s="54" t="s">
        <v>564</v>
      </c>
      <c r="P892" s="54">
        <v>35</v>
      </c>
    </row>
    <row r="893" spans="2:16">
      <c r="B893" s="54" t="s">
        <v>76</v>
      </c>
      <c r="C893" s="54" t="s">
        <v>1663</v>
      </c>
      <c r="D893" s="54" t="s">
        <v>204</v>
      </c>
      <c r="E893" s="60" t="s">
        <v>205</v>
      </c>
      <c r="F893" s="85" t="s">
        <v>342</v>
      </c>
      <c r="G893" s="85" t="s">
        <v>343</v>
      </c>
      <c r="H893" s="86" t="s">
        <v>344</v>
      </c>
      <c r="I893" s="87" t="str">
        <f t="shared" si="36"/>
        <v>Golay0448_S0841</v>
      </c>
      <c r="J893" s="87" t="str">
        <f t="shared" si="37"/>
        <v>gtcCCGATGCCTTGAtgGTGYCAGCMGCCGCGGTA</v>
      </c>
      <c r="K893" s="54" t="s">
        <v>354</v>
      </c>
      <c r="L893" s="60" t="s">
        <v>362</v>
      </c>
      <c r="M893" s="54" t="s">
        <v>345</v>
      </c>
      <c r="N893" s="85">
        <v>5</v>
      </c>
      <c r="O893" s="54" t="s">
        <v>564</v>
      </c>
      <c r="P893" s="54">
        <v>35</v>
      </c>
    </row>
    <row r="894" spans="2:16">
      <c r="B894" s="54" t="s">
        <v>75</v>
      </c>
      <c r="C894" s="54" t="s">
        <v>1664</v>
      </c>
      <c r="D894" s="54" t="s">
        <v>206</v>
      </c>
      <c r="E894" s="60" t="s">
        <v>207</v>
      </c>
      <c r="F894" s="85" t="s">
        <v>342</v>
      </c>
      <c r="G894" s="85" t="s">
        <v>343</v>
      </c>
      <c r="H894" s="86" t="s">
        <v>344</v>
      </c>
      <c r="I894" s="87" t="str">
        <f t="shared" si="36"/>
        <v>Golay0449_S0907</v>
      </c>
      <c r="J894" s="87" t="str">
        <f t="shared" si="37"/>
        <v>gtcAGCAGGCACGAAtgGTGYCAGCMGCCGCGGTA</v>
      </c>
      <c r="K894" s="54" t="s">
        <v>354</v>
      </c>
      <c r="L894" s="60" t="s">
        <v>362</v>
      </c>
      <c r="M894" s="54" t="s">
        <v>345</v>
      </c>
      <c r="N894" s="85">
        <v>5</v>
      </c>
      <c r="O894" s="54" t="s">
        <v>564</v>
      </c>
      <c r="P894" s="54">
        <v>35</v>
      </c>
    </row>
    <row r="895" spans="2:16">
      <c r="B895" s="54" t="s">
        <v>74</v>
      </c>
      <c r="C895" s="54" t="s">
        <v>1665</v>
      </c>
      <c r="D895" s="54" t="s">
        <v>208</v>
      </c>
      <c r="E895" s="60" t="s">
        <v>209</v>
      </c>
      <c r="F895" s="85" t="s">
        <v>342</v>
      </c>
      <c r="G895" s="85" t="s">
        <v>343</v>
      </c>
      <c r="H895" s="86" t="s">
        <v>344</v>
      </c>
      <c r="I895" s="87" t="str">
        <f t="shared" si="36"/>
        <v>Golay0450_S1011</v>
      </c>
      <c r="J895" s="87" t="str">
        <f t="shared" si="37"/>
        <v>gtcTACGCAGCACTAtgGTGYCAGCMGCCGCGGTA</v>
      </c>
      <c r="K895" s="54" t="s">
        <v>354</v>
      </c>
      <c r="L895" s="60" t="s">
        <v>362</v>
      </c>
      <c r="M895" s="54" t="s">
        <v>345</v>
      </c>
      <c r="N895" s="85">
        <v>5</v>
      </c>
      <c r="O895" s="54" t="s">
        <v>564</v>
      </c>
      <c r="P895" s="54">
        <v>35</v>
      </c>
    </row>
    <row r="896" spans="2:16">
      <c r="B896" s="54" t="s">
        <v>73</v>
      </c>
      <c r="C896" s="54" t="s">
        <v>1666</v>
      </c>
      <c r="D896" s="54" t="s">
        <v>210</v>
      </c>
      <c r="E896" s="60" t="s">
        <v>211</v>
      </c>
      <c r="F896" s="85" t="s">
        <v>342</v>
      </c>
      <c r="G896" s="85" t="s">
        <v>343</v>
      </c>
      <c r="H896" s="86" t="s">
        <v>344</v>
      </c>
      <c r="I896" s="87" t="str">
        <f t="shared" si="36"/>
        <v>Golay0451_S0430</v>
      </c>
      <c r="J896" s="87" t="str">
        <f t="shared" si="37"/>
        <v>gtcCGCTTAGTGCTGtgGTGYCAGCMGCCGCGGTA</v>
      </c>
      <c r="K896" s="54" t="s">
        <v>354</v>
      </c>
      <c r="L896" s="60" t="s">
        <v>362</v>
      </c>
      <c r="M896" s="54" t="s">
        <v>345</v>
      </c>
      <c r="N896" s="85">
        <v>5</v>
      </c>
      <c r="O896" s="54" t="s">
        <v>564</v>
      </c>
      <c r="P896" s="54">
        <v>35</v>
      </c>
    </row>
    <row r="897" spans="2:16">
      <c r="B897" s="54" t="s">
        <v>72</v>
      </c>
      <c r="C897" s="54" t="s">
        <v>1667</v>
      </c>
      <c r="D897" s="54" t="s">
        <v>212</v>
      </c>
      <c r="E897" s="60" t="s">
        <v>213</v>
      </c>
      <c r="F897" s="85" t="s">
        <v>342</v>
      </c>
      <c r="G897" s="85" t="s">
        <v>343</v>
      </c>
      <c r="H897" s="86" t="s">
        <v>344</v>
      </c>
      <c r="I897" s="87" t="str">
        <f t="shared" si="36"/>
        <v>Golay0452_S0677</v>
      </c>
      <c r="J897" s="87" t="str">
        <f t="shared" si="37"/>
        <v>gtcCAAAGTTTGCGAtgGTGYCAGCMGCCGCGGTA</v>
      </c>
      <c r="K897" s="54" t="s">
        <v>354</v>
      </c>
      <c r="L897" s="60" t="s">
        <v>362</v>
      </c>
      <c r="M897" s="54" t="s">
        <v>345</v>
      </c>
      <c r="N897" s="85">
        <v>5</v>
      </c>
      <c r="O897" s="54" t="s">
        <v>564</v>
      </c>
      <c r="P897" s="54">
        <v>35</v>
      </c>
    </row>
    <row r="898" spans="2:16">
      <c r="B898" s="54" t="s">
        <v>71</v>
      </c>
      <c r="C898" s="54" t="s">
        <v>1668</v>
      </c>
      <c r="D898" s="54" t="s">
        <v>214</v>
      </c>
      <c r="E898" s="60" t="s">
        <v>215</v>
      </c>
      <c r="F898" s="85" t="s">
        <v>342</v>
      </c>
      <c r="G898" s="85" t="s">
        <v>343</v>
      </c>
      <c r="H898" s="86" t="s">
        <v>344</v>
      </c>
      <c r="I898" s="87" t="str">
        <f t="shared" si="36"/>
        <v>Golay0453_S0478</v>
      </c>
      <c r="J898" s="87" t="str">
        <f t="shared" si="37"/>
        <v>gtcTCGAGCCGATCTtgGTGYCAGCMGCCGCGGTA</v>
      </c>
      <c r="K898" s="54" t="s">
        <v>354</v>
      </c>
      <c r="L898" s="60" t="s">
        <v>362</v>
      </c>
      <c r="M898" s="54" t="s">
        <v>345</v>
      </c>
      <c r="N898" s="85">
        <v>5</v>
      </c>
      <c r="O898" s="54" t="s">
        <v>564</v>
      </c>
      <c r="P898" s="54">
        <v>35</v>
      </c>
    </row>
    <row r="899" spans="2:16">
      <c r="B899" s="54" t="s">
        <v>70</v>
      </c>
      <c r="C899" s="54" t="s">
        <v>1669</v>
      </c>
      <c r="D899" s="54" t="s">
        <v>216</v>
      </c>
      <c r="E899" s="60" t="s">
        <v>217</v>
      </c>
      <c r="F899" s="85" t="s">
        <v>342</v>
      </c>
      <c r="G899" s="85" t="s">
        <v>343</v>
      </c>
      <c r="H899" s="86" t="s">
        <v>344</v>
      </c>
      <c r="I899" s="87" t="str">
        <f t="shared" si="36"/>
        <v>Golay0454_S0765</v>
      </c>
      <c r="J899" s="87" t="str">
        <f t="shared" si="37"/>
        <v>gtcCTCATCATGTTCtgGTGYCAGCMGCCGCGGTA</v>
      </c>
      <c r="K899" s="54" t="s">
        <v>354</v>
      </c>
      <c r="L899" s="60" t="s">
        <v>362</v>
      </c>
      <c r="M899" s="54" t="s">
        <v>345</v>
      </c>
      <c r="N899" s="85">
        <v>5</v>
      </c>
      <c r="O899" s="54" t="s">
        <v>564</v>
      </c>
      <c r="P899" s="54">
        <v>35</v>
      </c>
    </row>
    <row r="900" spans="2:16">
      <c r="B900" s="54" t="s">
        <v>69</v>
      </c>
      <c r="C900" s="54" t="s">
        <v>1670</v>
      </c>
      <c r="D900" s="54" t="s">
        <v>218</v>
      </c>
      <c r="E900" s="60" t="s">
        <v>219</v>
      </c>
      <c r="F900" s="85" t="s">
        <v>342</v>
      </c>
      <c r="G900" s="85" t="s">
        <v>343</v>
      </c>
      <c r="H900" s="86" t="s">
        <v>344</v>
      </c>
      <c r="I900" s="87" t="str">
        <f t="shared" si="36"/>
        <v>Golay0455_S0592</v>
      </c>
      <c r="J900" s="87" t="str">
        <f t="shared" si="37"/>
        <v>gtcCCAGGGACTTCTtgGTGYCAGCMGCCGCGGTA</v>
      </c>
      <c r="K900" s="54" t="s">
        <v>354</v>
      </c>
      <c r="L900" s="60" t="s">
        <v>362</v>
      </c>
      <c r="M900" s="54" t="s">
        <v>345</v>
      </c>
      <c r="N900" s="85">
        <v>5</v>
      </c>
      <c r="O900" s="54" t="s">
        <v>564</v>
      </c>
      <c r="P900" s="54">
        <v>35</v>
      </c>
    </row>
    <row r="901" spans="2:16">
      <c r="B901" s="54" t="s">
        <v>68</v>
      </c>
      <c r="C901" s="54" t="s">
        <v>1671</v>
      </c>
      <c r="D901" s="54" t="s">
        <v>220</v>
      </c>
      <c r="E901" s="60" t="s">
        <v>221</v>
      </c>
      <c r="F901" s="85" t="s">
        <v>342</v>
      </c>
      <c r="G901" s="85" t="s">
        <v>343</v>
      </c>
      <c r="H901" s="86" t="s">
        <v>344</v>
      </c>
      <c r="I901" s="87" t="str">
        <f t="shared" si="36"/>
        <v>Golay0456_S0764</v>
      </c>
      <c r="J901" s="87" t="str">
        <f t="shared" si="37"/>
        <v>gtcGCAATCCTTGCGtgGTGYCAGCMGCCGCGGTA</v>
      </c>
      <c r="K901" s="54" t="s">
        <v>354</v>
      </c>
      <c r="L901" s="60" t="s">
        <v>362</v>
      </c>
      <c r="M901" s="54" t="s">
        <v>345</v>
      </c>
      <c r="N901" s="85">
        <v>5</v>
      </c>
      <c r="O901" s="54" t="s">
        <v>564</v>
      </c>
      <c r="P901" s="54">
        <v>35</v>
      </c>
    </row>
    <row r="902" spans="2:16">
      <c r="B902" s="54" t="s">
        <v>67</v>
      </c>
      <c r="C902" s="54" t="s">
        <v>1672</v>
      </c>
      <c r="D902" s="54" t="s">
        <v>222</v>
      </c>
      <c r="E902" s="60" t="s">
        <v>223</v>
      </c>
      <c r="F902" s="85" t="s">
        <v>342</v>
      </c>
      <c r="G902" s="85" t="s">
        <v>343</v>
      </c>
      <c r="H902" s="86" t="s">
        <v>344</v>
      </c>
      <c r="I902" s="87" t="str">
        <f t="shared" si="36"/>
        <v>Golay0457_S0777</v>
      </c>
      <c r="J902" s="87" t="str">
        <f t="shared" si="37"/>
        <v>gtcCCTGCTTCCTTCtgGTGYCAGCMGCCGCGGTA</v>
      </c>
      <c r="K902" s="54" t="s">
        <v>354</v>
      </c>
      <c r="L902" s="60" t="s">
        <v>362</v>
      </c>
      <c r="M902" s="54" t="s">
        <v>345</v>
      </c>
      <c r="N902" s="85">
        <v>5</v>
      </c>
      <c r="O902" s="54" t="s">
        <v>564</v>
      </c>
      <c r="P902" s="54">
        <v>35</v>
      </c>
    </row>
    <row r="903" spans="2:16">
      <c r="B903" s="54" t="s">
        <v>66</v>
      </c>
      <c r="C903" s="54" t="s">
        <v>1673</v>
      </c>
      <c r="D903" s="54" t="s">
        <v>224</v>
      </c>
      <c r="E903" s="60" t="s">
        <v>225</v>
      </c>
      <c r="F903" s="85" t="s">
        <v>342</v>
      </c>
      <c r="G903" s="85" t="s">
        <v>343</v>
      </c>
      <c r="H903" s="86" t="s">
        <v>344</v>
      </c>
      <c r="I903" s="87" t="str">
        <f t="shared" si="36"/>
        <v>Golay0458_S0607</v>
      </c>
      <c r="J903" s="87" t="str">
        <f t="shared" si="37"/>
        <v>gtcCAAGGCACAAGGtgGTGYCAGCMGCCGCGGTA</v>
      </c>
      <c r="K903" s="54" t="s">
        <v>354</v>
      </c>
      <c r="L903" s="60" t="s">
        <v>362</v>
      </c>
      <c r="M903" s="54" t="s">
        <v>345</v>
      </c>
      <c r="N903" s="85">
        <v>5</v>
      </c>
      <c r="O903" s="54" t="s">
        <v>564</v>
      </c>
      <c r="P903" s="54">
        <v>35</v>
      </c>
    </row>
    <row r="904" spans="2:16">
      <c r="B904" s="54" t="s">
        <v>65</v>
      </c>
      <c r="C904" s="54" t="s">
        <v>1674</v>
      </c>
      <c r="D904" s="54" t="s">
        <v>226</v>
      </c>
      <c r="E904" s="60" t="s">
        <v>227</v>
      </c>
      <c r="F904" s="85" t="s">
        <v>342</v>
      </c>
      <c r="G904" s="85" t="s">
        <v>343</v>
      </c>
      <c r="H904" s="86" t="s">
        <v>344</v>
      </c>
      <c r="I904" s="87" t="str">
        <f t="shared" si="36"/>
        <v>Golay0459_S0583</v>
      </c>
      <c r="J904" s="87" t="str">
        <f t="shared" si="37"/>
        <v>gtcGGCCTATAAGTCtgGTGYCAGCMGCCGCGGTA</v>
      </c>
      <c r="K904" s="54" t="s">
        <v>354</v>
      </c>
      <c r="L904" s="60" t="s">
        <v>362</v>
      </c>
      <c r="M904" s="54" t="s">
        <v>345</v>
      </c>
      <c r="N904" s="85">
        <v>5</v>
      </c>
      <c r="O904" s="54" t="s">
        <v>564</v>
      </c>
      <c r="P904" s="54">
        <v>35</v>
      </c>
    </row>
    <row r="905" spans="2:16">
      <c r="B905" s="54" t="s">
        <v>64</v>
      </c>
      <c r="C905" s="54" t="s">
        <v>1675</v>
      </c>
      <c r="D905" s="54" t="s">
        <v>228</v>
      </c>
      <c r="E905" s="60" t="s">
        <v>229</v>
      </c>
      <c r="F905" s="85" t="s">
        <v>342</v>
      </c>
      <c r="G905" s="85" t="s">
        <v>343</v>
      </c>
      <c r="H905" s="86" t="s">
        <v>344</v>
      </c>
      <c r="I905" s="87" t="str">
        <f t="shared" si="36"/>
        <v>Golay0460_S0863</v>
      </c>
      <c r="J905" s="87" t="str">
        <f t="shared" si="37"/>
        <v>gtcTCCATTTCATGCtgGTGYCAGCMGCCGCGGTA</v>
      </c>
      <c r="K905" s="54" t="s">
        <v>354</v>
      </c>
      <c r="L905" s="60" t="s">
        <v>362</v>
      </c>
      <c r="M905" s="54" t="s">
        <v>345</v>
      </c>
      <c r="N905" s="85">
        <v>5</v>
      </c>
      <c r="O905" s="54" t="s">
        <v>564</v>
      </c>
      <c r="P905" s="54">
        <v>35</v>
      </c>
    </row>
    <row r="906" spans="2:16">
      <c r="B906" s="54" t="s">
        <v>63</v>
      </c>
      <c r="C906" s="54" t="s">
        <v>1676</v>
      </c>
      <c r="D906" s="54" t="s">
        <v>230</v>
      </c>
      <c r="E906" s="60" t="s">
        <v>231</v>
      </c>
      <c r="F906" s="85" t="s">
        <v>342</v>
      </c>
      <c r="G906" s="85" t="s">
        <v>343</v>
      </c>
      <c r="H906" s="86" t="s">
        <v>344</v>
      </c>
      <c r="I906" s="87" t="str">
        <f t="shared" si="36"/>
        <v>Golay0461_S0605</v>
      </c>
      <c r="J906" s="87" t="str">
        <f t="shared" si="37"/>
        <v>gtcTCGGCGATCATCtgGTGYCAGCMGCCGCGGTA</v>
      </c>
      <c r="K906" s="54" t="s">
        <v>354</v>
      </c>
      <c r="L906" s="60" t="s">
        <v>362</v>
      </c>
      <c r="M906" s="54" t="s">
        <v>345</v>
      </c>
      <c r="N906" s="85">
        <v>5</v>
      </c>
      <c r="O906" s="54" t="s">
        <v>564</v>
      </c>
      <c r="P906" s="54">
        <v>35</v>
      </c>
    </row>
    <row r="907" spans="2:16">
      <c r="B907" s="54" t="s">
        <v>62</v>
      </c>
      <c r="C907" s="54" t="s">
        <v>1677</v>
      </c>
      <c r="D907" s="54" t="s">
        <v>232</v>
      </c>
      <c r="E907" s="60" t="s">
        <v>233</v>
      </c>
      <c r="F907" s="85" t="s">
        <v>342</v>
      </c>
      <c r="G907" s="85" t="s">
        <v>343</v>
      </c>
      <c r="H907" s="86" t="s">
        <v>344</v>
      </c>
      <c r="I907" s="87" t="str">
        <f t="shared" si="36"/>
        <v>Golay0462_S0543</v>
      </c>
      <c r="J907" s="87" t="str">
        <f t="shared" si="37"/>
        <v>gtcGTTTCACGCGAAtgGTGYCAGCMGCCGCGGTA</v>
      </c>
      <c r="K907" s="54" t="s">
        <v>354</v>
      </c>
      <c r="L907" s="60" t="s">
        <v>362</v>
      </c>
      <c r="M907" s="54" t="s">
        <v>345</v>
      </c>
      <c r="N907" s="85">
        <v>5</v>
      </c>
      <c r="O907" s="54" t="s">
        <v>564</v>
      </c>
      <c r="P907" s="54">
        <v>35</v>
      </c>
    </row>
    <row r="908" spans="2:16">
      <c r="B908" s="54" t="s">
        <v>61</v>
      </c>
      <c r="C908" s="54" t="s">
        <v>1678</v>
      </c>
      <c r="D908" s="54" t="s">
        <v>234</v>
      </c>
      <c r="E908" s="60" t="s">
        <v>235</v>
      </c>
      <c r="F908" s="85" t="s">
        <v>342</v>
      </c>
      <c r="G908" s="85" t="s">
        <v>343</v>
      </c>
      <c r="H908" s="86" t="s">
        <v>344</v>
      </c>
      <c r="I908" s="87" t="str">
        <f t="shared" si="36"/>
        <v>Golay0463_S0452</v>
      </c>
      <c r="J908" s="87" t="str">
        <f t="shared" si="37"/>
        <v>gtcACAAGAACCTTGtgGTGYCAGCMGCCGCGGTA</v>
      </c>
      <c r="K908" s="54" t="s">
        <v>354</v>
      </c>
      <c r="L908" s="60" t="s">
        <v>362</v>
      </c>
      <c r="M908" s="54" t="s">
        <v>345</v>
      </c>
      <c r="N908" s="85">
        <v>5</v>
      </c>
      <c r="O908" s="54" t="s">
        <v>564</v>
      </c>
      <c r="P908" s="54">
        <v>35</v>
      </c>
    </row>
    <row r="909" spans="2:16">
      <c r="B909" s="54" t="s">
        <v>60</v>
      </c>
      <c r="C909" s="54" t="s">
        <v>1679</v>
      </c>
      <c r="D909" s="54" t="s">
        <v>236</v>
      </c>
      <c r="E909" s="60" t="s">
        <v>237</v>
      </c>
      <c r="F909" s="85" t="s">
        <v>342</v>
      </c>
      <c r="G909" s="85" t="s">
        <v>343</v>
      </c>
      <c r="H909" s="86" t="s">
        <v>344</v>
      </c>
      <c r="I909" s="87" t="str">
        <f t="shared" si="36"/>
        <v>Golay0464_S0462</v>
      </c>
      <c r="J909" s="87" t="str">
        <f t="shared" si="37"/>
        <v>gtcTACTCTCTTAGCtgGTGYCAGCMGCCGCGGTA</v>
      </c>
      <c r="K909" s="54" t="s">
        <v>354</v>
      </c>
      <c r="L909" s="60" t="s">
        <v>362</v>
      </c>
      <c r="M909" s="54" t="s">
        <v>345</v>
      </c>
      <c r="N909" s="85">
        <v>5</v>
      </c>
      <c r="O909" s="54" t="s">
        <v>564</v>
      </c>
      <c r="P909" s="54">
        <v>35</v>
      </c>
    </row>
    <row r="910" spans="2:16">
      <c r="B910" s="54" t="s">
        <v>59</v>
      </c>
      <c r="C910" s="54" t="s">
        <v>1680</v>
      </c>
      <c r="D910" s="54" t="s">
        <v>238</v>
      </c>
      <c r="E910" s="60" t="s">
        <v>239</v>
      </c>
      <c r="F910" s="85" t="s">
        <v>342</v>
      </c>
      <c r="G910" s="85" t="s">
        <v>343</v>
      </c>
      <c r="H910" s="86" t="s">
        <v>344</v>
      </c>
      <c r="I910" s="87" t="str">
        <f t="shared" si="36"/>
        <v>Golay0465_S0448</v>
      </c>
      <c r="J910" s="87" t="str">
        <f t="shared" si="37"/>
        <v>gtcAACTGTTCGCGCtgGTGYCAGCMGCCGCGGTA</v>
      </c>
      <c r="K910" s="54" t="s">
        <v>354</v>
      </c>
      <c r="L910" s="60" t="s">
        <v>362</v>
      </c>
      <c r="M910" s="54" t="s">
        <v>345</v>
      </c>
      <c r="N910" s="85">
        <v>5</v>
      </c>
      <c r="O910" s="54" t="s">
        <v>564</v>
      </c>
      <c r="P910" s="54">
        <v>35</v>
      </c>
    </row>
    <row r="911" spans="2:16">
      <c r="B911" s="54" t="s">
        <v>58</v>
      </c>
      <c r="C911" s="54" t="s">
        <v>1681</v>
      </c>
      <c r="D911" s="54" t="s">
        <v>240</v>
      </c>
      <c r="E911" s="60" t="s">
        <v>241</v>
      </c>
      <c r="F911" s="85" t="s">
        <v>342</v>
      </c>
      <c r="G911" s="85" t="s">
        <v>343</v>
      </c>
      <c r="H911" s="86" t="s">
        <v>344</v>
      </c>
      <c r="I911" s="87" t="str">
        <f t="shared" si="36"/>
        <v>Golay0466_S0612</v>
      </c>
      <c r="J911" s="87" t="str">
        <f t="shared" si="37"/>
        <v>gtcCGAAGCATCTACtgGTGYCAGCMGCCGCGGTA</v>
      </c>
      <c r="K911" s="54" t="s">
        <v>354</v>
      </c>
      <c r="L911" s="60" t="s">
        <v>362</v>
      </c>
      <c r="M911" s="54" t="s">
        <v>345</v>
      </c>
      <c r="N911" s="85">
        <v>5</v>
      </c>
      <c r="O911" s="54" t="s">
        <v>564</v>
      </c>
      <c r="P911" s="54">
        <v>35</v>
      </c>
    </row>
    <row r="912" spans="2:16">
      <c r="B912" s="54" t="s">
        <v>57</v>
      </c>
      <c r="C912" s="54" t="s">
        <v>1682</v>
      </c>
      <c r="D912" s="54" t="s">
        <v>242</v>
      </c>
      <c r="E912" s="60" t="s">
        <v>243</v>
      </c>
      <c r="F912" s="85" t="s">
        <v>342</v>
      </c>
      <c r="G912" s="85" t="s">
        <v>343</v>
      </c>
      <c r="H912" s="86" t="s">
        <v>344</v>
      </c>
      <c r="I912" s="87" t="str">
        <f t="shared" si="36"/>
        <v>Golay0467_S0878</v>
      </c>
      <c r="J912" s="87" t="str">
        <f t="shared" si="37"/>
        <v>gtcGTTTGGCCACACtgGTGYCAGCMGCCGCGGTA</v>
      </c>
      <c r="K912" s="54" t="s">
        <v>354</v>
      </c>
      <c r="L912" s="60" t="s">
        <v>362</v>
      </c>
      <c r="M912" s="54" t="s">
        <v>345</v>
      </c>
      <c r="N912" s="85">
        <v>5</v>
      </c>
      <c r="O912" s="54" t="s">
        <v>564</v>
      </c>
      <c r="P912" s="54">
        <v>35</v>
      </c>
    </row>
    <row r="913" spans="2:16">
      <c r="B913" s="54" t="s">
        <v>56</v>
      </c>
      <c r="C913" s="54" t="s">
        <v>1683</v>
      </c>
      <c r="D913" s="54" t="s">
        <v>244</v>
      </c>
      <c r="E913" s="60" t="s">
        <v>245</v>
      </c>
      <c r="F913" s="85" t="s">
        <v>342</v>
      </c>
      <c r="G913" s="85" t="s">
        <v>343</v>
      </c>
      <c r="H913" s="86" t="s">
        <v>344</v>
      </c>
      <c r="I913" s="87" t="str">
        <f t="shared" si="36"/>
        <v>Golay0468_S0744</v>
      </c>
      <c r="J913" s="87" t="str">
        <f t="shared" si="37"/>
        <v>gtcTCAGGTTGCCCAtgGTGYCAGCMGCCGCGGTA</v>
      </c>
      <c r="K913" s="54" t="s">
        <v>354</v>
      </c>
      <c r="L913" s="60" t="s">
        <v>362</v>
      </c>
      <c r="M913" s="54" t="s">
        <v>345</v>
      </c>
      <c r="N913" s="85">
        <v>5</v>
      </c>
      <c r="O913" s="54" t="s">
        <v>564</v>
      </c>
      <c r="P913" s="54">
        <v>35</v>
      </c>
    </row>
    <row r="914" spans="2:16">
      <c r="B914" s="54" t="s">
        <v>55</v>
      </c>
      <c r="C914" s="54" t="s">
        <v>1684</v>
      </c>
      <c r="D914" s="54" t="s">
        <v>246</v>
      </c>
      <c r="E914" s="60" t="s">
        <v>247</v>
      </c>
      <c r="F914" s="85" t="s">
        <v>342</v>
      </c>
      <c r="G914" s="85" t="s">
        <v>343</v>
      </c>
      <c r="H914" s="86" t="s">
        <v>344</v>
      </c>
      <c r="I914" s="87" t="str">
        <f t="shared" si="36"/>
        <v>Golay0469_S1039</v>
      </c>
      <c r="J914" s="87" t="str">
        <f t="shared" si="37"/>
        <v>gtcTCATTCCACTCAtgGTGYCAGCMGCCGCGGTA</v>
      </c>
      <c r="K914" s="54" t="s">
        <v>354</v>
      </c>
      <c r="L914" s="60" t="s">
        <v>362</v>
      </c>
      <c r="M914" s="54" t="s">
        <v>345</v>
      </c>
      <c r="N914" s="85">
        <v>5</v>
      </c>
      <c r="O914" s="54" t="s">
        <v>564</v>
      </c>
      <c r="P914" s="54">
        <v>35</v>
      </c>
    </row>
    <row r="915" spans="2:16">
      <c r="B915" s="54" t="s">
        <v>54</v>
      </c>
      <c r="C915" s="54" t="s">
        <v>1685</v>
      </c>
      <c r="D915" s="54" t="s">
        <v>248</v>
      </c>
      <c r="E915" s="60" t="s">
        <v>249</v>
      </c>
      <c r="F915" s="85" t="s">
        <v>342</v>
      </c>
      <c r="G915" s="85" t="s">
        <v>343</v>
      </c>
      <c r="H915" s="86" t="s">
        <v>344</v>
      </c>
      <c r="I915" s="87" t="str">
        <f t="shared" si="36"/>
        <v>Golay0470_S0698</v>
      </c>
      <c r="J915" s="87" t="str">
        <f t="shared" si="37"/>
        <v>gtcGTCACATCACGAtgGTGYCAGCMGCCGCGGTA</v>
      </c>
      <c r="K915" s="54" t="s">
        <v>354</v>
      </c>
      <c r="L915" s="60" t="s">
        <v>362</v>
      </c>
      <c r="M915" s="54" t="s">
        <v>345</v>
      </c>
      <c r="N915" s="85">
        <v>5</v>
      </c>
      <c r="O915" s="54" t="s">
        <v>564</v>
      </c>
      <c r="P915" s="54">
        <v>35</v>
      </c>
    </row>
    <row r="916" spans="2:16">
      <c r="B916" s="54" t="s">
        <v>53</v>
      </c>
      <c r="C916" s="54" t="s">
        <v>1686</v>
      </c>
      <c r="D916" s="54" t="s">
        <v>250</v>
      </c>
      <c r="E916" s="60" t="s">
        <v>251</v>
      </c>
      <c r="F916" s="85" t="s">
        <v>342</v>
      </c>
      <c r="G916" s="85" t="s">
        <v>343</v>
      </c>
      <c r="H916" s="86" t="s">
        <v>344</v>
      </c>
      <c r="I916" s="87" t="str">
        <f t="shared" si="36"/>
        <v>Golay0471_S0768</v>
      </c>
      <c r="J916" s="87" t="str">
        <f t="shared" si="37"/>
        <v>gtcCGACATTTCTCTtgGTGYCAGCMGCCGCGGTA</v>
      </c>
      <c r="K916" s="54" t="s">
        <v>354</v>
      </c>
      <c r="L916" s="60" t="s">
        <v>362</v>
      </c>
      <c r="M916" s="54" t="s">
        <v>345</v>
      </c>
      <c r="N916" s="85">
        <v>5</v>
      </c>
      <c r="O916" s="54" t="s">
        <v>564</v>
      </c>
      <c r="P916" s="54">
        <v>35</v>
      </c>
    </row>
    <row r="917" spans="2:16">
      <c r="B917" s="54" t="s">
        <v>52</v>
      </c>
      <c r="C917" s="54" t="s">
        <v>1687</v>
      </c>
      <c r="D917" s="54" t="s">
        <v>252</v>
      </c>
      <c r="E917" s="60" t="s">
        <v>253</v>
      </c>
      <c r="F917" s="85" t="s">
        <v>342</v>
      </c>
      <c r="G917" s="85" t="s">
        <v>343</v>
      </c>
      <c r="H917" s="86" t="s">
        <v>344</v>
      </c>
      <c r="I917" s="87" t="str">
        <f t="shared" si="36"/>
        <v>Golay0472_S0848</v>
      </c>
      <c r="J917" s="87" t="str">
        <f t="shared" si="37"/>
        <v>gtcGGACGTTAACTAtgGTGYCAGCMGCCGCGGTA</v>
      </c>
      <c r="K917" s="54" t="s">
        <v>354</v>
      </c>
      <c r="L917" s="60" t="s">
        <v>362</v>
      </c>
      <c r="M917" s="54" t="s">
        <v>345</v>
      </c>
      <c r="N917" s="85">
        <v>5</v>
      </c>
      <c r="O917" s="54" t="s">
        <v>564</v>
      </c>
      <c r="P917" s="54">
        <v>35</v>
      </c>
    </row>
    <row r="918" spans="2:16">
      <c r="B918" s="54" t="s">
        <v>51</v>
      </c>
      <c r="C918" s="54" t="s">
        <v>1688</v>
      </c>
      <c r="D918" s="54" t="s">
        <v>254</v>
      </c>
      <c r="E918" s="60" t="s">
        <v>255</v>
      </c>
      <c r="F918" s="85" t="s">
        <v>342</v>
      </c>
      <c r="G918" s="85" t="s">
        <v>343</v>
      </c>
      <c r="H918" s="86" t="s">
        <v>344</v>
      </c>
      <c r="I918" s="87" t="str">
        <f t="shared" si="36"/>
        <v>Golay0473_S0969</v>
      </c>
      <c r="J918" s="87" t="str">
        <f t="shared" si="37"/>
        <v>gtcTAGCAGTTGCGTtgGTGYCAGCMGCCGCGGTA</v>
      </c>
      <c r="K918" s="54" t="s">
        <v>354</v>
      </c>
      <c r="L918" s="60" t="s">
        <v>362</v>
      </c>
      <c r="M918" s="54" t="s">
        <v>345</v>
      </c>
      <c r="N918" s="85">
        <v>5</v>
      </c>
      <c r="O918" s="54" t="s">
        <v>564</v>
      </c>
      <c r="P918" s="54">
        <v>35</v>
      </c>
    </row>
    <row r="919" spans="2:16">
      <c r="B919" s="54" t="s">
        <v>50</v>
      </c>
      <c r="C919" s="54" t="s">
        <v>1689</v>
      </c>
      <c r="D919" s="54" t="s">
        <v>256</v>
      </c>
      <c r="E919" s="60" t="s">
        <v>257</v>
      </c>
      <c r="F919" s="85" t="s">
        <v>342</v>
      </c>
      <c r="G919" s="85" t="s">
        <v>343</v>
      </c>
      <c r="H919" s="86" t="s">
        <v>344</v>
      </c>
      <c r="I919" s="87" t="str">
        <f t="shared" si="36"/>
        <v>Golay0474_S0722</v>
      </c>
      <c r="J919" s="87" t="str">
        <f t="shared" si="37"/>
        <v>gtcCACGCTATTGGAtgGTGYCAGCMGCCGCGGTA</v>
      </c>
      <c r="K919" s="54" t="s">
        <v>354</v>
      </c>
      <c r="L919" s="60" t="s">
        <v>362</v>
      </c>
      <c r="M919" s="54" t="s">
        <v>345</v>
      </c>
      <c r="N919" s="85">
        <v>5</v>
      </c>
      <c r="O919" s="54" t="s">
        <v>564</v>
      </c>
      <c r="P919" s="54">
        <v>35</v>
      </c>
    </row>
    <row r="920" spans="2:16">
      <c r="B920" s="54" t="s">
        <v>49</v>
      </c>
      <c r="C920" s="54" t="s">
        <v>1690</v>
      </c>
      <c r="D920" s="54" t="s">
        <v>258</v>
      </c>
      <c r="E920" s="60" t="s">
        <v>259</v>
      </c>
      <c r="F920" s="85" t="s">
        <v>342</v>
      </c>
      <c r="G920" s="85" t="s">
        <v>343</v>
      </c>
      <c r="H920" s="86" t="s">
        <v>344</v>
      </c>
      <c r="I920" s="87" t="str">
        <f t="shared" si="36"/>
        <v>Golay0475_S0778</v>
      </c>
      <c r="J920" s="87" t="str">
        <f t="shared" si="37"/>
        <v>gtcAACTTCACTTCCtgGTGYCAGCMGCCGCGGTA</v>
      </c>
      <c r="K920" s="54" t="s">
        <v>354</v>
      </c>
      <c r="L920" s="60" t="s">
        <v>362</v>
      </c>
      <c r="M920" s="54" t="s">
        <v>345</v>
      </c>
      <c r="N920" s="85">
        <v>5</v>
      </c>
      <c r="O920" s="54" t="s">
        <v>564</v>
      </c>
      <c r="P920" s="54">
        <v>35</v>
      </c>
    </row>
    <row r="921" spans="2:16">
      <c r="B921" s="54" t="s">
        <v>48</v>
      </c>
      <c r="C921" s="54" t="s">
        <v>1691</v>
      </c>
      <c r="D921" s="54" t="s">
        <v>260</v>
      </c>
      <c r="E921" s="60" t="s">
        <v>261</v>
      </c>
      <c r="F921" s="85" t="s">
        <v>342</v>
      </c>
      <c r="G921" s="85" t="s">
        <v>343</v>
      </c>
      <c r="H921" s="86" t="s">
        <v>344</v>
      </c>
      <c r="I921" s="87" t="str">
        <f t="shared" si="36"/>
        <v>Golay0476_S0963</v>
      </c>
      <c r="J921" s="87" t="str">
        <f t="shared" si="37"/>
        <v>gtcCCAGTGGATATAtgGTGYCAGCMGCCGCGGTA</v>
      </c>
      <c r="K921" s="54" t="s">
        <v>354</v>
      </c>
      <c r="L921" s="60" t="s">
        <v>362</v>
      </c>
      <c r="M921" s="54" t="s">
        <v>345</v>
      </c>
      <c r="N921" s="85">
        <v>5</v>
      </c>
      <c r="O921" s="54" t="s">
        <v>564</v>
      </c>
      <c r="P921" s="54">
        <v>35</v>
      </c>
    </row>
    <row r="922" spans="2:16">
      <c r="B922" s="54" t="s">
        <v>47</v>
      </c>
      <c r="C922" s="54" t="s">
        <v>1692</v>
      </c>
      <c r="D922" s="54" t="s">
        <v>262</v>
      </c>
      <c r="E922" s="60" t="s">
        <v>263</v>
      </c>
      <c r="F922" s="85" t="s">
        <v>342</v>
      </c>
      <c r="G922" s="85" t="s">
        <v>343</v>
      </c>
      <c r="H922" s="86" t="s">
        <v>344</v>
      </c>
      <c r="I922" s="87" t="str">
        <f t="shared" si="36"/>
        <v>Golay0477_S0806</v>
      </c>
      <c r="J922" s="87" t="str">
        <f t="shared" si="37"/>
        <v>gtcTGTGTGTAACGCtgGTGYCAGCMGCCGCGGTA</v>
      </c>
      <c r="K922" s="54" t="s">
        <v>354</v>
      </c>
      <c r="L922" s="60" t="s">
        <v>362</v>
      </c>
      <c r="M922" s="54" t="s">
        <v>345</v>
      </c>
      <c r="N922" s="85">
        <v>5</v>
      </c>
      <c r="O922" s="54" t="s">
        <v>564</v>
      </c>
      <c r="P922" s="54">
        <v>35</v>
      </c>
    </row>
    <row r="923" spans="2:16">
      <c r="B923" s="54" t="s">
        <v>46</v>
      </c>
      <c r="C923" s="54" t="s">
        <v>1693</v>
      </c>
      <c r="D923" s="54" t="s">
        <v>264</v>
      </c>
      <c r="E923" s="60" t="s">
        <v>265</v>
      </c>
      <c r="F923" s="85" t="s">
        <v>342</v>
      </c>
      <c r="G923" s="85" t="s">
        <v>343</v>
      </c>
      <c r="H923" s="86" t="s">
        <v>344</v>
      </c>
      <c r="I923" s="87" t="str">
        <f t="shared" si="36"/>
        <v>Golay0478_S1005</v>
      </c>
      <c r="J923" s="87" t="str">
        <f t="shared" si="37"/>
        <v>gtcCCAATCGTGCAAtgGTGYCAGCMGCCGCGGTA</v>
      </c>
      <c r="K923" s="54" t="s">
        <v>354</v>
      </c>
      <c r="L923" s="60" t="s">
        <v>362</v>
      </c>
      <c r="M923" s="54" t="s">
        <v>345</v>
      </c>
      <c r="N923" s="85">
        <v>5</v>
      </c>
      <c r="O923" s="54" t="s">
        <v>564</v>
      </c>
      <c r="P923" s="54">
        <v>35</v>
      </c>
    </row>
    <row r="924" spans="2:16">
      <c r="B924" s="54" t="s">
        <v>45</v>
      </c>
      <c r="C924" s="54" t="s">
        <v>1694</v>
      </c>
      <c r="D924" s="54" t="s">
        <v>266</v>
      </c>
      <c r="E924" s="60" t="s">
        <v>267</v>
      </c>
      <c r="F924" s="85" t="s">
        <v>342</v>
      </c>
      <c r="G924" s="85" t="s">
        <v>343</v>
      </c>
      <c r="H924" s="86" t="s">
        <v>344</v>
      </c>
      <c r="I924" s="87" t="str">
        <f t="shared" si="36"/>
        <v>Golay0479_S0633</v>
      </c>
      <c r="J924" s="87" t="str">
        <f t="shared" si="37"/>
        <v>gtcAGGCTAGCAGAGtgGTGYCAGCMGCCGCGGTA</v>
      </c>
      <c r="K924" s="54" t="s">
        <v>354</v>
      </c>
      <c r="L924" s="60" t="s">
        <v>362</v>
      </c>
      <c r="M924" s="54" t="s">
        <v>345</v>
      </c>
      <c r="N924" s="85">
        <v>5</v>
      </c>
      <c r="O924" s="54" t="s">
        <v>564</v>
      </c>
      <c r="P924" s="54">
        <v>35</v>
      </c>
    </row>
    <row r="925" spans="2:16">
      <c r="B925" s="54" t="s">
        <v>44</v>
      </c>
      <c r="C925" s="54" t="s">
        <v>1695</v>
      </c>
      <c r="D925" s="54" t="s">
        <v>268</v>
      </c>
      <c r="E925" s="60" t="s">
        <v>269</v>
      </c>
      <c r="F925" s="85" t="s">
        <v>342</v>
      </c>
      <c r="G925" s="85" t="s">
        <v>343</v>
      </c>
      <c r="H925" s="86" t="s">
        <v>344</v>
      </c>
      <c r="I925" s="87" t="str">
        <f t="shared" si="36"/>
        <v>Golay0480_S0412</v>
      </c>
      <c r="J925" s="87" t="str">
        <f t="shared" si="37"/>
        <v>gtcGTCACTCCGAACtgGTGYCAGCMGCCGCGGTA</v>
      </c>
      <c r="K925" s="54" t="s">
        <v>354</v>
      </c>
      <c r="L925" s="60" t="s">
        <v>362</v>
      </c>
      <c r="M925" s="54" t="s">
        <v>345</v>
      </c>
      <c r="N925" s="85">
        <v>5</v>
      </c>
      <c r="O925" s="54" t="s">
        <v>564</v>
      </c>
      <c r="P925" s="54">
        <v>35</v>
      </c>
    </row>
    <row r="926" spans="2:16">
      <c r="B926" s="54" t="s">
        <v>43</v>
      </c>
      <c r="C926" s="54" t="s">
        <v>1696</v>
      </c>
      <c r="D926" s="54" t="s">
        <v>270</v>
      </c>
      <c r="E926" s="60" t="s">
        <v>271</v>
      </c>
      <c r="F926" s="85" t="s">
        <v>342</v>
      </c>
      <c r="G926" s="85" t="s">
        <v>343</v>
      </c>
      <c r="H926" s="86" t="s">
        <v>344</v>
      </c>
      <c r="I926" s="87" t="str">
        <f t="shared" si="36"/>
        <v>Golay0481_S0483</v>
      </c>
      <c r="J926" s="87" t="str">
        <f t="shared" si="37"/>
        <v>gtcCACCGAAATCTGtgGTGYCAGCMGCCGCGGTA</v>
      </c>
      <c r="K926" s="54" t="s">
        <v>354</v>
      </c>
      <c r="L926" s="60" t="s">
        <v>362</v>
      </c>
      <c r="M926" s="54" t="s">
        <v>345</v>
      </c>
      <c r="N926" s="85">
        <v>5</v>
      </c>
      <c r="O926" s="54" t="s">
        <v>564</v>
      </c>
      <c r="P926" s="54">
        <v>35</v>
      </c>
    </row>
    <row r="927" spans="2:16">
      <c r="B927" s="54" t="s">
        <v>42</v>
      </c>
      <c r="C927" s="54" t="s">
        <v>1697</v>
      </c>
      <c r="D927" s="54" t="s">
        <v>272</v>
      </c>
      <c r="E927" s="60" t="s">
        <v>273</v>
      </c>
      <c r="F927" s="85" t="s">
        <v>342</v>
      </c>
      <c r="G927" s="85" t="s">
        <v>343</v>
      </c>
      <c r="H927" s="86" t="s">
        <v>344</v>
      </c>
      <c r="I927" s="87" t="str">
        <f t="shared" si="36"/>
        <v>Golay0482_S0457</v>
      </c>
      <c r="J927" s="87" t="str">
        <f t="shared" si="37"/>
        <v>gtcTGACGTAGAACTtgGTGYCAGCMGCCGCGGTA</v>
      </c>
      <c r="K927" s="54" t="s">
        <v>354</v>
      </c>
      <c r="L927" s="60" t="s">
        <v>362</v>
      </c>
      <c r="M927" s="54" t="s">
        <v>345</v>
      </c>
      <c r="N927" s="85">
        <v>5</v>
      </c>
      <c r="O927" s="54" t="s">
        <v>564</v>
      </c>
      <c r="P927" s="54">
        <v>35</v>
      </c>
    </row>
    <row r="928" spans="2:16">
      <c r="B928" s="54" t="s">
        <v>41</v>
      </c>
      <c r="C928" s="54" t="s">
        <v>1698</v>
      </c>
      <c r="D928" s="54" t="s">
        <v>274</v>
      </c>
      <c r="E928" s="60" t="s">
        <v>275</v>
      </c>
      <c r="F928" s="85" t="s">
        <v>342</v>
      </c>
      <c r="G928" s="85" t="s">
        <v>343</v>
      </c>
      <c r="H928" s="86" t="s">
        <v>344</v>
      </c>
      <c r="I928" s="87" t="str">
        <f t="shared" si="36"/>
        <v>Golay0483_S0632</v>
      </c>
      <c r="J928" s="87" t="str">
        <f t="shared" si="37"/>
        <v>gtcCTATGCCGGCTAtgGTGYCAGCMGCCGCGGTA</v>
      </c>
      <c r="K928" s="54" t="s">
        <v>354</v>
      </c>
      <c r="L928" s="60" t="s">
        <v>362</v>
      </c>
      <c r="M928" s="54" t="s">
        <v>345</v>
      </c>
      <c r="N928" s="85">
        <v>5</v>
      </c>
      <c r="O928" s="54" t="s">
        <v>564</v>
      </c>
      <c r="P928" s="54">
        <v>35</v>
      </c>
    </row>
    <row r="929" spans="2:16">
      <c r="B929" s="54" t="s">
        <v>40</v>
      </c>
      <c r="C929" s="54" t="s">
        <v>1699</v>
      </c>
      <c r="D929" s="54" t="s">
        <v>276</v>
      </c>
      <c r="E929" s="60" t="s">
        <v>277</v>
      </c>
      <c r="F929" s="85" t="s">
        <v>342</v>
      </c>
      <c r="G929" s="85" t="s">
        <v>343</v>
      </c>
      <c r="H929" s="86" t="s">
        <v>344</v>
      </c>
      <c r="I929" s="87" t="str">
        <f t="shared" si="36"/>
        <v>Golay0484_S1021</v>
      </c>
      <c r="J929" s="87" t="str">
        <f t="shared" si="37"/>
        <v>gtcGTGGTATGGGAGtgGTGYCAGCMGCCGCGGTA</v>
      </c>
      <c r="K929" s="54" t="s">
        <v>354</v>
      </c>
      <c r="L929" s="60" t="s">
        <v>362</v>
      </c>
      <c r="M929" s="54" t="s">
        <v>345</v>
      </c>
      <c r="N929" s="85">
        <v>5</v>
      </c>
      <c r="O929" s="54" t="s">
        <v>564</v>
      </c>
      <c r="P929" s="54">
        <v>35</v>
      </c>
    </row>
    <row r="930" spans="2:16">
      <c r="B930" s="54" t="s">
        <v>39</v>
      </c>
      <c r="C930" s="54" t="s">
        <v>1700</v>
      </c>
      <c r="D930" s="54" t="s">
        <v>278</v>
      </c>
      <c r="E930" s="60" t="s">
        <v>279</v>
      </c>
      <c r="F930" s="85" t="s">
        <v>342</v>
      </c>
      <c r="G930" s="85" t="s">
        <v>343</v>
      </c>
      <c r="H930" s="86" t="s">
        <v>344</v>
      </c>
      <c r="I930" s="87" t="str">
        <f t="shared" si="36"/>
        <v>Golay0485_S0759</v>
      </c>
      <c r="J930" s="87" t="str">
        <f t="shared" si="37"/>
        <v>gtcTGTACCAACCGAtgGTGYCAGCMGCCGCGGTA</v>
      </c>
      <c r="K930" s="54" t="s">
        <v>354</v>
      </c>
      <c r="L930" s="60" t="s">
        <v>362</v>
      </c>
      <c r="M930" s="54" t="s">
        <v>345</v>
      </c>
      <c r="N930" s="85">
        <v>5</v>
      </c>
      <c r="O930" s="54" t="s">
        <v>564</v>
      </c>
      <c r="P930" s="54">
        <v>35</v>
      </c>
    </row>
    <row r="931" spans="2:16">
      <c r="B931" s="54" t="s">
        <v>38</v>
      </c>
      <c r="C931" s="54" t="s">
        <v>1701</v>
      </c>
      <c r="D931" s="54" t="s">
        <v>280</v>
      </c>
      <c r="E931" s="60" t="s">
        <v>281</v>
      </c>
      <c r="F931" s="85" t="s">
        <v>342</v>
      </c>
      <c r="G931" s="85" t="s">
        <v>343</v>
      </c>
      <c r="H931" s="86" t="s">
        <v>344</v>
      </c>
      <c r="I931" s="87" t="str">
        <f t="shared" ref="I931:I961" si="38">(D931&amp;"_"&amp;C931)</f>
        <v>Golay0486_S0810</v>
      </c>
      <c r="J931" s="87" t="str">
        <f t="shared" ref="J931:J961" si="39">CONCATENATE(F931,E931,G931,H931)</f>
        <v>gtcAGGGTACAGGGTtgGTGYCAGCMGCCGCGGTA</v>
      </c>
      <c r="K931" s="54" t="s">
        <v>354</v>
      </c>
      <c r="L931" s="60" t="s">
        <v>362</v>
      </c>
      <c r="M931" s="54" t="s">
        <v>345</v>
      </c>
      <c r="N931" s="85">
        <v>5</v>
      </c>
      <c r="O931" s="54" t="s">
        <v>564</v>
      </c>
      <c r="P931" s="54">
        <v>35</v>
      </c>
    </row>
    <row r="932" spans="2:16">
      <c r="B932" s="54" t="s">
        <v>37</v>
      </c>
      <c r="C932" s="54" t="s">
        <v>1702</v>
      </c>
      <c r="D932" s="54" t="s">
        <v>282</v>
      </c>
      <c r="E932" s="60" t="s">
        <v>283</v>
      </c>
      <c r="F932" s="85" t="s">
        <v>342</v>
      </c>
      <c r="G932" s="85" t="s">
        <v>343</v>
      </c>
      <c r="H932" s="86" t="s">
        <v>344</v>
      </c>
      <c r="I932" s="87" t="str">
        <f t="shared" si="38"/>
        <v>Golay0487_S0625</v>
      </c>
      <c r="J932" s="87" t="str">
        <f t="shared" si="39"/>
        <v>gtcAGAGTGCTAATCtgGTGYCAGCMGCCGCGGTA</v>
      </c>
      <c r="K932" s="54" t="s">
        <v>354</v>
      </c>
      <c r="L932" s="60" t="s">
        <v>362</v>
      </c>
      <c r="M932" s="54" t="s">
        <v>345</v>
      </c>
      <c r="N932" s="85">
        <v>5</v>
      </c>
      <c r="O932" s="54" t="s">
        <v>564</v>
      </c>
      <c r="P932" s="54">
        <v>35</v>
      </c>
    </row>
    <row r="933" spans="2:16">
      <c r="B933" s="54" t="s">
        <v>36</v>
      </c>
      <c r="C933" s="54" t="s">
        <v>1703</v>
      </c>
      <c r="D933" s="54" t="s">
        <v>284</v>
      </c>
      <c r="E933" s="60" t="s">
        <v>285</v>
      </c>
      <c r="F933" s="85" t="s">
        <v>342</v>
      </c>
      <c r="G933" s="85" t="s">
        <v>343</v>
      </c>
      <c r="H933" s="86" t="s">
        <v>344</v>
      </c>
      <c r="I933" s="87" t="str">
        <f t="shared" si="38"/>
        <v>Golay0488_S1037</v>
      </c>
      <c r="J933" s="87" t="str">
        <f t="shared" si="39"/>
        <v>gtcTTGGCGGGTTATtgGTGYCAGCMGCCGCGGTA</v>
      </c>
      <c r="K933" s="54" t="s">
        <v>354</v>
      </c>
      <c r="L933" s="60" t="s">
        <v>362</v>
      </c>
      <c r="M933" s="54" t="s">
        <v>345</v>
      </c>
      <c r="N933" s="85">
        <v>5</v>
      </c>
      <c r="O933" s="54" t="s">
        <v>564</v>
      </c>
      <c r="P933" s="54">
        <v>35</v>
      </c>
    </row>
    <row r="934" spans="2:16">
      <c r="B934" s="54" t="s">
        <v>35</v>
      </c>
      <c r="C934" s="54" t="s">
        <v>1704</v>
      </c>
      <c r="D934" s="54" t="s">
        <v>286</v>
      </c>
      <c r="E934" s="60" t="s">
        <v>287</v>
      </c>
      <c r="F934" s="85" t="s">
        <v>342</v>
      </c>
      <c r="G934" s="85" t="s">
        <v>343</v>
      </c>
      <c r="H934" s="86" t="s">
        <v>344</v>
      </c>
      <c r="I934" s="87" t="str">
        <f t="shared" si="38"/>
        <v>Golay0489_S1072</v>
      </c>
      <c r="J934" s="87" t="str">
        <f t="shared" si="39"/>
        <v>gtcCACGATGGTCATtgGTGYCAGCMGCCGCGGTA</v>
      </c>
      <c r="K934" s="54" t="s">
        <v>354</v>
      </c>
      <c r="L934" s="60" t="s">
        <v>362</v>
      </c>
      <c r="M934" s="54" t="s">
        <v>345</v>
      </c>
      <c r="N934" s="85">
        <v>5</v>
      </c>
      <c r="O934" s="54" t="s">
        <v>564</v>
      </c>
      <c r="P934" s="54">
        <v>35</v>
      </c>
    </row>
    <row r="935" spans="2:16">
      <c r="B935" s="54" t="s">
        <v>34</v>
      </c>
      <c r="C935" s="54" t="s">
        <v>1705</v>
      </c>
      <c r="D935" s="54" t="s">
        <v>288</v>
      </c>
      <c r="E935" s="60" t="s">
        <v>289</v>
      </c>
      <c r="F935" s="85" t="s">
        <v>342</v>
      </c>
      <c r="G935" s="85" t="s">
        <v>343</v>
      </c>
      <c r="H935" s="86" t="s">
        <v>344</v>
      </c>
      <c r="I935" s="87" t="str">
        <f t="shared" si="38"/>
        <v>Golay0490_S0837</v>
      </c>
      <c r="J935" s="87" t="str">
        <f t="shared" si="39"/>
        <v>gtcGTCACCAATCCGtgGTGYCAGCMGCCGCGGTA</v>
      </c>
      <c r="K935" s="54" t="s">
        <v>354</v>
      </c>
      <c r="L935" s="60" t="s">
        <v>362</v>
      </c>
      <c r="M935" s="54" t="s">
        <v>345</v>
      </c>
      <c r="N935" s="85">
        <v>5</v>
      </c>
      <c r="O935" s="54" t="s">
        <v>564</v>
      </c>
      <c r="P935" s="54">
        <v>35</v>
      </c>
    </row>
    <row r="936" spans="2:16">
      <c r="B936" s="54" t="s">
        <v>33</v>
      </c>
      <c r="C936" s="54" t="s">
        <v>1706</v>
      </c>
      <c r="D936" s="54" t="s">
        <v>290</v>
      </c>
      <c r="E936" s="60" t="s">
        <v>291</v>
      </c>
      <c r="F936" s="85" t="s">
        <v>342</v>
      </c>
      <c r="G936" s="85" t="s">
        <v>343</v>
      </c>
      <c r="H936" s="86" t="s">
        <v>344</v>
      </c>
      <c r="I936" s="87" t="str">
        <f t="shared" si="38"/>
        <v>Golay0491_S0666</v>
      </c>
      <c r="J936" s="87" t="str">
        <f t="shared" si="39"/>
        <v>gtcCACTAACAAACGtgGTGYCAGCMGCCGCGGTA</v>
      </c>
      <c r="K936" s="54" t="s">
        <v>354</v>
      </c>
      <c r="L936" s="60" t="s">
        <v>362</v>
      </c>
      <c r="M936" s="54" t="s">
        <v>345</v>
      </c>
      <c r="N936" s="85">
        <v>5</v>
      </c>
      <c r="O936" s="54" t="s">
        <v>564</v>
      </c>
      <c r="P936" s="54">
        <v>35</v>
      </c>
    </row>
    <row r="937" spans="2:16">
      <c r="B937" s="54" t="s">
        <v>32</v>
      </c>
      <c r="C937" s="54" t="s">
        <v>1707</v>
      </c>
      <c r="D937" s="54" t="s">
        <v>292</v>
      </c>
      <c r="E937" s="60" t="s">
        <v>293</v>
      </c>
      <c r="F937" s="85" t="s">
        <v>342</v>
      </c>
      <c r="G937" s="85" t="s">
        <v>343</v>
      </c>
      <c r="H937" s="86" t="s">
        <v>344</v>
      </c>
      <c r="I937" s="87" t="str">
        <f t="shared" si="38"/>
        <v>Golay0492_S0653</v>
      </c>
      <c r="J937" s="87" t="str">
        <f t="shared" si="39"/>
        <v>gtcTTCCAGGCAGATtgGTGYCAGCMGCCGCGGTA</v>
      </c>
      <c r="K937" s="54" t="s">
        <v>354</v>
      </c>
      <c r="L937" s="60" t="s">
        <v>362</v>
      </c>
      <c r="M937" s="54" t="s">
        <v>345</v>
      </c>
      <c r="N937" s="85">
        <v>5</v>
      </c>
      <c r="O937" s="54" t="s">
        <v>564</v>
      </c>
      <c r="P937" s="54">
        <v>35</v>
      </c>
    </row>
    <row r="938" spans="2:16">
      <c r="B938" s="54" t="s">
        <v>31</v>
      </c>
      <c r="C938" s="54" t="s">
        <v>1708</v>
      </c>
      <c r="D938" s="54" t="s">
        <v>294</v>
      </c>
      <c r="E938" s="60" t="s">
        <v>295</v>
      </c>
      <c r="F938" s="85" t="s">
        <v>342</v>
      </c>
      <c r="G938" s="85" t="s">
        <v>343</v>
      </c>
      <c r="H938" s="86" t="s">
        <v>344</v>
      </c>
      <c r="I938" s="87" t="str">
        <f t="shared" si="38"/>
        <v>Golay0493_S0639</v>
      </c>
      <c r="J938" s="87" t="str">
        <f t="shared" si="39"/>
        <v>gtcTATGGTACCCAGtgGTGYCAGCMGCCGCGGTA</v>
      </c>
      <c r="K938" s="54" t="s">
        <v>354</v>
      </c>
      <c r="L938" s="60" t="s">
        <v>362</v>
      </c>
      <c r="M938" s="54" t="s">
        <v>345</v>
      </c>
      <c r="N938" s="85">
        <v>5</v>
      </c>
      <c r="O938" s="54" t="s">
        <v>564</v>
      </c>
      <c r="P938" s="54">
        <v>35</v>
      </c>
    </row>
    <row r="939" spans="2:16">
      <c r="B939" s="54" t="s">
        <v>30</v>
      </c>
      <c r="C939" s="54" t="s">
        <v>1709</v>
      </c>
      <c r="D939" s="54" t="s">
        <v>296</v>
      </c>
      <c r="E939" s="60" t="s">
        <v>297</v>
      </c>
      <c r="F939" s="85" t="s">
        <v>342</v>
      </c>
      <c r="G939" s="85" t="s">
        <v>343</v>
      </c>
      <c r="H939" s="86" t="s">
        <v>344</v>
      </c>
      <c r="I939" s="87" t="str">
        <f t="shared" si="38"/>
        <v>Golay0494_S0868</v>
      </c>
      <c r="J939" s="87" t="str">
        <f t="shared" si="39"/>
        <v>gtcCACGACTTGACAtgGTGYCAGCMGCCGCGGTA</v>
      </c>
      <c r="K939" s="54" t="s">
        <v>354</v>
      </c>
      <c r="L939" s="60" t="s">
        <v>362</v>
      </c>
      <c r="M939" s="54" t="s">
        <v>345</v>
      </c>
      <c r="N939" s="85">
        <v>5</v>
      </c>
      <c r="O939" s="54" t="s">
        <v>564</v>
      </c>
      <c r="P939" s="54">
        <v>35</v>
      </c>
    </row>
    <row r="940" spans="2:16">
      <c r="B940" s="54" t="s">
        <v>29</v>
      </c>
      <c r="C940" s="54" t="s">
        <v>1710</v>
      </c>
      <c r="D940" s="54" t="s">
        <v>298</v>
      </c>
      <c r="E940" s="60" t="s">
        <v>299</v>
      </c>
      <c r="F940" s="85" t="s">
        <v>342</v>
      </c>
      <c r="G940" s="85" t="s">
        <v>343</v>
      </c>
      <c r="H940" s="86" t="s">
        <v>344</v>
      </c>
      <c r="I940" s="87" t="str">
        <f t="shared" si="38"/>
        <v>Golay0495_S0572</v>
      </c>
      <c r="J940" s="87" t="str">
        <f t="shared" si="39"/>
        <v>gtcCTTGGAGGCTTAtgGTGYCAGCMGCCGCGGTA</v>
      </c>
      <c r="K940" s="54" t="s">
        <v>354</v>
      </c>
      <c r="L940" s="60" t="s">
        <v>362</v>
      </c>
      <c r="M940" s="54" t="s">
        <v>345</v>
      </c>
      <c r="N940" s="85">
        <v>5</v>
      </c>
      <c r="O940" s="54" t="s">
        <v>564</v>
      </c>
      <c r="P940" s="54">
        <v>35</v>
      </c>
    </row>
    <row r="941" spans="2:16">
      <c r="B941" s="54" t="s">
        <v>28</v>
      </c>
      <c r="C941" s="54" t="s">
        <v>1711</v>
      </c>
      <c r="D941" s="54" t="s">
        <v>300</v>
      </c>
      <c r="E941" s="60" t="s">
        <v>301</v>
      </c>
      <c r="F941" s="85" t="s">
        <v>342</v>
      </c>
      <c r="G941" s="85" t="s">
        <v>343</v>
      </c>
      <c r="H941" s="86" t="s">
        <v>344</v>
      </c>
      <c r="I941" s="87" t="str">
        <f t="shared" si="38"/>
        <v>Golay0496_S0895</v>
      </c>
      <c r="J941" s="87" t="str">
        <f t="shared" si="39"/>
        <v>gtcACGTGGTTCCACtgGTGYCAGCMGCCGCGGTA</v>
      </c>
      <c r="K941" s="54" t="s">
        <v>354</v>
      </c>
      <c r="L941" s="60" t="s">
        <v>362</v>
      </c>
      <c r="M941" s="54" t="s">
        <v>345</v>
      </c>
      <c r="N941" s="85">
        <v>5</v>
      </c>
      <c r="O941" s="54" t="s">
        <v>564</v>
      </c>
      <c r="P941" s="54">
        <v>35</v>
      </c>
    </row>
    <row r="942" spans="2:16">
      <c r="B942" s="54" t="s">
        <v>27</v>
      </c>
      <c r="C942" s="54" t="s">
        <v>1712</v>
      </c>
      <c r="D942" s="54" t="s">
        <v>302</v>
      </c>
      <c r="E942" s="60" t="s">
        <v>303</v>
      </c>
      <c r="F942" s="85" t="s">
        <v>342</v>
      </c>
      <c r="G942" s="85" t="s">
        <v>343</v>
      </c>
      <c r="H942" s="86" t="s">
        <v>344</v>
      </c>
      <c r="I942" s="87" t="str">
        <f t="shared" si="38"/>
        <v>Golay0497_S0545</v>
      </c>
      <c r="J942" s="87" t="str">
        <f t="shared" si="39"/>
        <v>gtcGACGCTTTGCTGtgGTGYCAGCMGCCGCGGTA</v>
      </c>
      <c r="K942" s="54" t="s">
        <v>354</v>
      </c>
      <c r="L942" s="60" t="s">
        <v>362</v>
      </c>
      <c r="M942" s="54" t="s">
        <v>345</v>
      </c>
      <c r="N942" s="85">
        <v>5</v>
      </c>
      <c r="O942" s="54" t="s">
        <v>564</v>
      </c>
      <c r="P942" s="54">
        <v>35</v>
      </c>
    </row>
    <row r="943" spans="2:16">
      <c r="B943" s="54" t="s">
        <v>26</v>
      </c>
      <c r="C943" s="54" t="s">
        <v>1713</v>
      </c>
      <c r="D943" s="54" t="s">
        <v>304</v>
      </c>
      <c r="E943" s="60" t="s">
        <v>305</v>
      </c>
      <c r="F943" s="85" t="s">
        <v>342</v>
      </c>
      <c r="G943" s="85" t="s">
        <v>343</v>
      </c>
      <c r="H943" s="86" t="s">
        <v>344</v>
      </c>
      <c r="I943" s="87" t="str">
        <f t="shared" si="38"/>
        <v>Golay0498_S0519</v>
      </c>
      <c r="J943" s="87" t="str">
        <f t="shared" si="39"/>
        <v>gtcACAGGGTTTGTAtgGTGYCAGCMGCCGCGGTA</v>
      </c>
      <c r="K943" s="54" t="s">
        <v>354</v>
      </c>
      <c r="L943" s="60" t="s">
        <v>362</v>
      </c>
      <c r="M943" s="54" t="s">
        <v>345</v>
      </c>
      <c r="N943" s="85">
        <v>5</v>
      </c>
      <c r="O943" s="54" t="s">
        <v>564</v>
      </c>
      <c r="P943" s="54">
        <v>35</v>
      </c>
    </row>
    <row r="944" spans="2:16">
      <c r="B944" s="54" t="s">
        <v>24</v>
      </c>
      <c r="C944" s="54" t="s">
        <v>1714</v>
      </c>
      <c r="D944" s="54" t="s">
        <v>306</v>
      </c>
      <c r="E944" s="60" t="s">
        <v>307</v>
      </c>
      <c r="F944" s="85" t="s">
        <v>342</v>
      </c>
      <c r="G944" s="85" t="s">
        <v>343</v>
      </c>
      <c r="H944" s="86" t="s">
        <v>344</v>
      </c>
      <c r="I944" s="87" t="str">
        <f t="shared" si="38"/>
        <v>Golay0499_S0720</v>
      </c>
      <c r="J944" s="87" t="str">
        <f t="shared" si="39"/>
        <v>gtcGCCTATGAGATCtgGTGYCAGCMGCCGCGGTA</v>
      </c>
      <c r="K944" s="54" t="s">
        <v>354</v>
      </c>
      <c r="L944" s="60" t="s">
        <v>362</v>
      </c>
      <c r="M944" s="54" t="s">
        <v>345</v>
      </c>
      <c r="N944" s="85">
        <v>5</v>
      </c>
      <c r="O944" s="54" t="s">
        <v>564</v>
      </c>
      <c r="P944" s="54">
        <v>35</v>
      </c>
    </row>
    <row r="945" spans="2:16">
      <c r="B945" s="54" t="s">
        <v>23</v>
      </c>
      <c r="C945" s="84" t="s">
        <v>1715</v>
      </c>
      <c r="D945" s="54" t="s">
        <v>308</v>
      </c>
      <c r="E945" s="60" t="s">
        <v>309</v>
      </c>
      <c r="F945" s="85" t="s">
        <v>342</v>
      </c>
      <c r="G945" s="85" t="s">
        <v>343</v>
      </c>
      <c r="H945" s="86" t="s">
        <v>344</v>
      </c>
      <c r="I945" s="87" t="str">
        <f t="shared" si="38"/>
        <v>Golay0500_NC10</v>
      </c>
      <c r="J945" s="87" t="str">
        <f t="shared" si="39"/>
        <v>gtcCAAACCTATGGCtgGTGYCAGCMGCCGCGGTA</v>
      </c>
      <c r="K945" s="54" t="s">
        <v>354</v>
      </c>
      <c r="L945" s="60" t="s">
        <v>362</v>
      </c>
      <c r="M945" s="54" t="s">
        <v>345</v>
      </c>
      <c r="N945" s="85">
        <v>5</v>
      </c>
      <c r="O945" s="54" t="s">
        <v>565</v>
      </c>
      <c r="P945" s="54">
        <v>35</v>
      </c>
    </row>
    <row r="946" spans="2:16">
      <c r="B946" s="54" t="s">
        <v>22</v>
      </c>
      <c r="C946" s="54" t="s">
        <v>1716</v>
      </c>
      <c r="D946" s="54" t="s">
        <v>310</v>
      </c>
      <c r="E946" s="60" t="s">
        <v>311</v>
      </c>
      <c r="F946" s="85" t="s">
        <v>342</v>
      </c>
      <c r="G946" s="85" t="s">
        <v>343</v>
      </c>
      <c r="H946" s="86" t="s">
        <v>344</v>
      </c>
      <c r="I946" s="87" t="str">
        <f t="shared" si="38"/>
        <v>Golay0501_S0829</v>
      </c>
      <c r="J946" s="87" t="str">
        <f t="shared" si="39"/>
        <v>gtcATCGCTTAAGGCtgGTGYCAGCMGCCGCGGTA</v>
      </c>
      <c r="K946" s="54" t="s">
        <v>354</v>
      </c>
      <c r="L946" s="60" t="s">
        <v>362</v>
      </c>
      <c r="M946" s="54" t="s">
        <v>345</v>
      </c>
      <c r="N946" s="85">
        <v>5</v>
      </c>
      <c r="O946" s="54" t="s">
        <v>564</v>
      </c>
      <c r="P946" s="54">
        <v>35</v>
      </c>
    </row>
    <row r="947" spans="2:16">
      <c r="B947" s="54" t="s">
        <v>21</v>
      </c>
      <c r="C947" s="54" t="s">
        <v>1717</v>
      </c>
      <c r="D947" s="54" t="s">
        <v>312</v>
      </c>
      <c r="E947" s="60" t="s">
        <v>313</v>
      </c>
      <c r="F947" s="85" t="s">
        <v>342</v>
      </c>
      <c r="G947" s="85" t="s">
        <v>343</v>
      </c>
      <c r="H947" s="86" t="s">
        <v>344</v>
      </c>
      <c r="I947" s="87" t="str">
        <f t="shared" si="38"/>
        <v>Golay0502_S0935</v>
      </c>
      <c r="J947" s="87" t="str">
        <f t="shared" si="39"/>
        <v>gtcACCATCCAACGAtgGTGYCAGCMGCCGCGGTA</v>
      </c>
      <c r="K947" s="54" t="s">
        <v>354</v>
      </c>
      <c r="L947" s="60" t="s">
        <v>362</v>
      </c>
      <c r="M947" s="54" t="s">
        <v>345</v>
      </c>
      <c r="N947" s="85">
        <v>5</v>
      </c>
      <c r="O947" s="54" t="s">
        <v>564</v>
      </c>
      <c r="P947" s="54">
        <v>35</v>
      </c>
    </row>
    <row r="948" spans="2:16">
      <c r="B948" s="54" t="s">
        <v>20</v>
      </c>
      <c r="C948" s="54" t="s">
        <v>1718</v>
      </c>
      <c r="D948" s="54" t="s">
        <v>314</v>
      </c>
      <c r="E948" s="60" t="s">
        <v>315</v>
      </c>
      <c r="F948" s="85" t="s">
        <v>342</v>
      </c>
      <c r="G948" s="85" t="s">
        <v>343</v>
      </c>
      <c r="H948" s="86" t="s">
        <v>344</v>
      </c>
      <c r="I948" s="87" t="str">
        <f t="shared" si="38"/>
        <v>Golay0503_S0845</v>
      </c>
      <c r="J948" s="87" t="str">
        <f t="shared" si="39"/>
        <v>gtcGCAATAGGAGGAtgGTGYCAGCMGCCGCGGTA</v>
      </c>
      <c r="K948" s="54" t="s">
        <v>354</v>
      </c>
      <c r="L948" s="60" t="s">
        <v>362</v>
      </c>
      <c r="M948" s="54" t="s">
        <v>345</v>
      </c>
      <c r="N948" s="85">
        <v>5</v>
      </c>
      <c r="O948" s="54" t="s">
        <v>564</v>
      </c>
      <c r="P948" s="54">
        <v>35</v>
      </c>
    </row>
    <row r="949" spans="2:16">
      <c r="B949" s="54" t="s">
        <v>19</v>
      </c>
      <c r="C949" s="54" t="s">
        <v>1719</v>
      </c>
      <c r="D949" s="54" t="s">
        <v>316</v>
      </c>
      <c r="E949" s="60" t="s">
        <v>317</v>
      </c>
      <c r="F949" s="85" t="s">
        <v>342</v>
      </c>
      <c r="G949" s="85" t="s">
        <v>343</v>
      </c>
      <c r="H949" s="86" t="s">
        <v>344</v>
      </c>
      <c r="I949" s="87" t="str">
        <f t="shared" si="38"/>
        <v>Golay0504_S0975</v>
      </c>
      <c r="J949" s="87" t="str">
        <f t="shared" si="39"/>
        <v>gtcCCGAACGTCACTtgGTGYCAGCMGCCGCGGTA</v>
      </c>
      <c r="K949" s="54" t="s">
        <v>354</v>
      </c>
      <c r="L949" s="60" t="s">
        <v>362</v>
      </c>
      <c r="M949" s="54" t="s">
        <v>345</v>
      </c>
      <c r="N949" s="85">
        <v>5</v>
      </c>
      <c r="O949" s="54" t="s">
        <v>564</v>
      </c>
      <c r="P949" s="54">
        <v>35</v>
      </c>
    </row>
    <row r="950" spans="2:16">
      <c r="B950" s="54" t="s">
        <v>18</v>
      </c>
      <c r="C950" s="54" t="s">
        <v>1720</v>
      </c>
      <c r="D950" s="54" t="s">
        <v>318</v>
      </c>
      <c r="E950" s="60" t="s">
        <v>319</v>
      </c>
      <c r="F950" s="85" t="s">
        <v>342</v>
      </c>
      <c r="G950" s="85" t="s">
        <v>343</v>
      </c>
      <c r="H950" s="86" t="s">
        <v>344</v>
      </c>
      <c r="I950" s="87" t="str">
        <f t="shared" si="38"/>
        <v>Golay0505_S0918</v>
      </c>
      <c r="J950" s="87" t="str">
        <f t="shared" si="39"/>
        <v>gtcACACCAACACCAtgGTGYCAGCMGCCGCGGTA</v>
      </c>
      <c r="K950" s="54" t="s">
        <v>354</v>
      </c>
      <c r="L950" s="60" t="s">
        <v>362</v>
      </c>
      <c r="M950" s="54" t="s">
        <v>345</v>
      </c>
      <c r="N950" s="85">
        <v>5</v>
      </c>
      <c r="O950" s="54" t="s">
        <v>564</v>
      </c>
      <c r="P950" s="54">
        <v>35</v>
      </c>
    </row>
    <row r="951" spans="2:16">
      <c r="B951" s="54" t="s">
        <v>17</v>
      </c>
      <c r="C951" s="54" t="s">
        <v>1721</v>
      </c>
      <c r="D951" s="54" t="s">
        <v>320</v>
      </c>
      <c r="E951" s="60" t="s">
        <v>321</v>
      </c>
      <c r="F951" s="85" t="s">
        <v>342</v>
      </c>
      <c r="G951" s="85" t="s">
        <v>343</v>
      </c>
      <c r="H951" s="86" t="s">
        <v>344</v>
      </c>
      <c r="I951" s="87" t="str">
        <f t="shared" si="38"/>
        <v>Golay0506_S1061</v>
      </c>
      <c r="J951" s="87" t="str">
        <f t="shared" si="39"/>
        <v>gtcCCATCACATAGGtgGTGYCAGCMGCCGCGGTA</v>
      </c>
      <c r="K951" s="54" t="s">
        <v>354</v>
      </c>
      <c r="L951" s="60" t="s">
        <v>362</v>
      </c>
      <c r="M951" s="54" t="s">
        <v>345</v>
      </c>
      <c r="N951" s="85">
        <v>5</v>
      </c>
      <c r="O951" s="54" t="s">
        <v>564</v>
      </c>
      <c r="P951" s="54">
        <v>35</v>
      </c>
    </row>
    <row r="952" spans="2:16">
      <c r="B952" s="54" t="s">
        <v>16</v>
      </c>
      <c r="C952" s="54" t="s">
        <v>1722</v>
      </c>
      <c r="D952" s="54" t="s">
        <v>322</v>
      </c>
      <c r="E952" s="60" t="s">
        <v>323</v>
      </c>
      <c r="F952" s="85" t="s">
        <v>342</v>
      </c>
      <c r="G952" s="85" t="s">
        <v>343</v>
      </c>
      <c r="H952" s="86" t="s">
        <v>344</v>
      </c>
      <c r="I952" s="87" t="str">
        <f t="shared" si="38"/>
        <v>Golay0507_S0966</v>
      </c>
      <c r="J952" s="87" t="str">
        <f t="shared" si="39"/>
        <v>gtcCGACACGGAGAAtgGTGYCAGCMGCCGCGGTA</v>
      </c>
      <c r="K952" s="54" t="s">
        <v>354</v>
      </c>
      <c r="L952" s="60" t="s">
        <v>362</v>
      </c>
      <c r="M952" s="54" t="s">
        <v>345</v>
      </c>
      <c r="N952" s="85">
        <v>5</v>
      </c>
      <c r="O952" s="54" t="s">
        <v>564</v>
      </c>
      <c r="P952" s="54">
        <v>35</v>
      </c>
    </row>
    <row r="953" spans="2:16">
      <c r="B953" s="54" t="s">
        <v>15</v>
      </c>
      <c r="C953" s="54" t="s">
        <v>1723</v>
      </c>
      <c r="D953" s="54" t="s">
        <v>324</v>
      </c>
      <c r="E953" s="60" t="s">
        <v>325</v>
      </c>
      <c r="F953" s="85" t="s">
        <v>342</v>
      </c>
      <c r="G953" s="85" t="s">
        <v>343</v>
      </c>
      <c r="H953" s="86" t="s">
        <v>344</v>
      </c>
      <c r="I953" s="87" t="str">
        <f t="shared" si="38"/>
        <v>Golay0508_S0906</v>
      </c>
      <c r="J953" s="87" t="str">
        <f t="shared" si="39"/>
        <v>gtcGAACCTATGACAtgGTGYCAGCMGCCGCGGTA</v>
      </c>
      <c r="K953" s="54" t="s">
        <v>354</v>
      </c>
      <c r="L953" s="60" t="s">
        <v>362</v>
      </c>
      <c r="M953" s="54" t="s">
        <v>345</v>
      </c>
      <c r="N953" s="85">
        <v>5</v>
      </c>
      <c r="O953" s="54" t="s">
        <v>564</v>
      </c>
      <c r="P953" s="54">
        <v>35</v>
      </c>
    </row>
    <row r="954" spans="2:16">
      <c r="B954" s="54" t="s">
        <v>14</v>
      </c>
      <c r="C954" s="54" t="s">
        <v>1724</v>
      </c>
      <c r="D954" s="54" t="s">
        <v>326</v>
      </c>
      <c r="E954" s="60" t="s">
        <v>327</v>
      </c>
      <c r="F954" s="85" t="s">
        <v>342</v>
      </c>
      <c r="G954" s="85" t="s">
        <v>343</v>
      </c>
      <c r="H954" s="86" t="s">
        <v>344</v>
      </c>
      <c r="I954" s="87" t="str">
        <f t="shared" si="38"/>
        <v>Golay0509_S0579</v>
      </c>
      <c r="J954" s="87" t="str">
        <f t="shared" si="39"/>
        <v>gtcATGCCGGTAATAtgGTGYCAGCMGCCGCGGTA</v>
      </c>
      <c r="K954" s="54" t="s">
        <v>354</v>
      </c>
      <c r="L954" s="60" t="s">
        <v>362</v>
      </c>
      <c r="M954" s="54" t="s">
        <v>345</v>
      </c>
      <c r="N954" s="85">
        <v>5</v>
      </c>
      <c r="O954" s="54" t="s">
        <v>564</v>
      </c>
      <c r="P954" s="54">
        <v>35</v>
      </c>
    </row>
    <row r="955" spans="2:16">
      <c r="B955" s="54" t="s">
        <v>13</v>
      </c>
      <c r="C955" s="54" t="s">
        <v>1725</v>
      </c>
      <c r="D955" s="54" t="s">
        <v>328</v>
      </c>
      <c r="E955" s="60" t="s">
        <v>329</v>
      </c>
      <c r="F955" s="85" t="s">
        <v>342</v>
      </c>
      <c r="G955" s="85" t="s">
        <v>343</v>
      </c>
      <c r="H955" s="86" t="s">
        <v>344</v>
      </c>
      <c r="I955" s="87" t="str">
        <f t="shared" si="38"/>
        <v>Golay0510_S0815</v>
      </c>
      <c r="J955" s="87" t="str">
        <f t="shared" si="39"/>
        <v>gtcGAACAGCTCTACtgGTGYCAGCMGCCGCGGTA</v>
      </c>
      <c r="K955" s="54" t="s">
        <v>354</v>
      </c>
      <c r="L955" s="60" t="s">
        <v>362</v>
      </c>
      <c r="M955" s="54" t="s">
        <v>345</v>
      </c>
      <c r="N955" s="85">
        <v>5</v>
      </c>
      <c r="O955" s="54" t="s">
        <v>564</v>
      </c>
      <c r="P955" s="54">
        <v>35</v>
      </c>
    </row>
    <row r="956" spans="2:16">
      <c r="B956" s="54" t="s">
        <v>12</v>
      </c>
      <c r="C956" s="54" t="s">
        <v>1726</v>
      </c>
      <c r="D956" s="54" t="s">
        <v>330</v>
      </c>
      <c r="E956" s="60" t="s">
        <v>331</v>
      </c>
      <c r="F956" s="85" t="s">
        <v>342</v>
      </c>
      <c r="G956" s="85" t="s">
        <v>343</v>
      </c>
      <c r="H956" s="86" t="s">
        <v>344</v>
      </c>
      <c r="I956" s="87" t="str">
        <f t="shared" si="38"/>
        <v>Golay0511_S0715</v>
      </c>
      <c r="J956" s="87" t="str">
        <f t="shared" si="39"/>
        <v>gtcGTGAGTCATACCtgGTGYCAGCMGCCGCGGTA</v>
      </c>
      <c r="K956" s="54" t="s">
        <v>354</v>
      </c>
      <c r="L956" s="60" t="s">
        <v>362</v>
      </c>
      <c r="M956" s="54" t="s">
        <v>345</v>
      </c>
      <c r="N956" s="85">
        <v>5</v>
      </c>
      <c r="O956" s="54" t="s">
        <v>564</v>
      </c>
      <c r="P956" s="54">
        <v>35</v>
      </c>
    </row>
    <row r="957" spans="2:16">
      <c r="B957" s="54" t="s">
        <v>11</v>
      </c>
      <c r="C957" s="54" t="s">
        <v>1727</v>
      </c>
      <c r="D957" s="54" t="s">
        <v>332</v>
      </c>
      <c r="E957" s="60" t="s">
        <v>333</v>
      </c>
      <c r="F957" s="85" t="s">
        <v>342</v>
      </c>
      <c r="G957" s="85" t="s">
        <v>343</v>
      </c>
      <c r="H957" s="86" t="s">
        <v>344</v>
      </c>
      <c r="I957" s="87" t="str">
        <f t="shared" si="38"/>
        <v>Golay0512_S0756</v>
      </c>
      <c r="J957" s="87" t="str">
        <f t="shared" si="39"/>
        <v>gtcTGGCCGTTACTGtgGTGYCAGCMGCCGCGGTA</v>
      </c>
      <c r="K957" s="54" t="s">
        <v>354</v>
      </c>
      <c r="L957" s="60" t="s">
        <v>362</v>
      </c>
      <c r="M957" s="54" t="s">
        <v>345</v>
      </c>
      <c r="N957" s="85">
        <v>5</v>
      </c>
      <c r="O957" s="54" t="s">
        <v>564</v>
      </c>
      <c r="P957" s="54">
        <v>35</v>
      </c>
    </row>
    <row r="958" spans="2:16">
      <c r="B958" s="54" t="s">
        <v>10</v>
      </c>
      <c r="C958" s="84" t="s">
        <v>1728</v>
      </c>
      <c r="D958" s="54" t="s">
        <v>334</v>
      </c>
      <c r="E958" s="60" t="s">
        <v>335</v>
      </c>
      <c r="F958" s="85" t="s">
        <v>342</v>
      </c>
      <c r="G958" s="85" t="s">
        <v>343</v>
      </c>
      <c r="H958" s="86" t="s">
        <v>344</v>
      </c>
      <c r="I958" s="87" t="str">
        <f t="shared" si="38"/>
        <v>Golay0513_S0572D</v>
      </c>
      <c r="J958" s="87" t="str">
        <f t="shared" si="39"/>
        <v>gtcTAGAGCTGCCATtgGTGYCAGCMGCCGCGGTA</v>
      </c>
      <c r="K958" s="54" t="s">
        <v>354</v>
      </c>
      <c r="L958" s="60" t="s">
        <v>362</v>
      </c>
      <c r="M958" s="54" t="s">
        <v>345</v>
      </c>
      <c r="N958" s="85">
        <v>5</v>
      </c>
      <c r="O958" s="54" t="s">
        <v>564</v>
      </c>
      <c r="P958" s="54">
        <v>35</v>
      </c>
    </row>
    <row r="959" spans="2:16">
      <c r="B959" s="54" t="s">
        <v>9</v>
      </c>
      <c r="C959" s="84" t="s">
        <v>1729</v>
      </c>
      <c r="D959" s="54" t="s">
        <v>336</v>
      </c>
      <c r="E959" s="60" t="s">
        <v>337</v>
      </c>
      <c r="F959" s="85" t="s">
        <v>342</v>
      </c>
      <c r="G959" s="85" t="s">
        <v>343</v>
      </c>
      <c r="H959" s="86" t="s">
        <v>344</v>
      </c>
      <c r="I959" s="87" t="str">
        <f t="shared" si="38"/>
        <v>Golay0514_S0363D</v>
      </c>
      <c r="J959" s="87" t="str">
        <f t="shared" si="39"/>
        <v>gtcATCTAGTGGCAAtgGTGYCAGCMGCCGCGGTA</v>
      </c>
      <c r="K959" s="54" t="s">
        <v>354</v>
      </c>
      <c r="L959" s="60" t="s">
        <v>362</v>
      </c>
      <c r="M959" s="54" t="s">
        <v>345</v>
      </c>
      <c r="N959" s="85">
        <v>5</v>
      </c>
      <c r="O959" s="54" t="s">
        <v>564</v>
      </c>
      <c r="P959" s="54">
        <v>35</v>
      </c>
    </row>
    <row r="960" spans="2:16">
      <c r="B960" s="54" t="s">
        <v>8</v>
      </c>
      <c r="C960" s="84" t="s">
        <v>1730</v>
      </c>
      <c r="D960" s="54" t="s">
        <v>338</v>
      </c>
      <c r="E960" s="60" t="s">
        <v>339</v>
      </c>
      <c r="F960" s="85" t="s">
        <v>342</v>
      </c>
      <c r="G960" s="85" t="s">
        <v>343</v>
      </c>
      <c r="H960" s="86" t="s">
        <v>344</v>
      </c>
      <c r="I960" s="87" t="str">
        <f t="shared" si="38"/>
        <v>Golay0515_S1011D</v>
      </c>
      <c r="J960" s="87" t="str">
        <f t="shared" si="39"/>
        <v>gtcCCTTCAATGGGAtgGTGYCAGCMGCCGCGGTA</v>
      </c>
      <c r="K960" s="54" t="s">
        <v>354</v>
      </c>
      <c r="L960" s="60" t="s">
        <v>362</v>
      </c>
      <c r="M960" s="54" t="s">
        <v>345</v>
      </c>
      <c r="N960" s="85">
        <v>5</v>
      </c>
      <c r="O960" s="54" t="s">
        <v>564</v>
      </c>
      <c r="P960" s="54">
        <v>35</v>
      </c>
    </row>
    <row r="961" spans="1:18">
      <c r="B961" s="54" t="s">
        <v>7</v>
      </c>
      <c r="C961" s="84" t="s">
        <v>1731</v>
      </c>
      <c r="D961" s="54" t="s">
        <v>340</v>
      </c>
      <c r="E961" s="60" t="s">
        <v>341</v>
      </c>
      <c r="F961" s="85" t="s">
        <v>342</v>
      </c>
      <c r="G961" s="85" t="s">
        <v>343</v>
      </c>
      <c r="H961" s="86" t="s">
        <v>344</v>
      </c>
      <c r="I961" s="87" t="str">
        <f t="shared" si="38"/>
        <v>Golay0516_S0715D</v>
      </c>
      <c r="J961" s="87" t="str">
        <f t="shared" si="39"/>
        <v>gtcTTGACGACATCGtgGTGYCAGCMGCCGCGGTA</v>
      </c>
      <c r="K961" s="54" t="s">
        <v>354</v>
      </c>
      <c r="L961" s="60" t="s">
        <v>362</v>
      </c>
      <c r="M961" s="54" t="s">
        <v>345</v>
      </c>
      <c r="N961" s="85">
        <v>5</v>
      </c>
      <c r="O961" s="54" t="s">
        <v>564</v>
      </c>
      <c r="P961" s="54">
        <v>35</v>
      </c>
    </row>
    <row r="962" spans="1:18">
      <c r="A962" s="58" t="s">
        <v>586</v>
      </c>
      <c r="B962" s="43" t="s">
        <v>103</v>
      </c>
      <c r="C962" s="59" t="s">
        <v>1732</v>
      </c>
      <c r="D962" s="59" t="s">
        <v>150</v>
      </c>
      <c r="E962" s="88" t="s">
        <v>151</v>
      </c>
      <c r="F962" s="89" t="s">
        <v>342</v>
      </c>
      <c r="G962" s="89" t="s">
        <v>343</v>
      </c>
      <c r="H962" s="76" t="s">
        <v>344</v>
      </c>
      <c r="I962" s="90" t="str">
        <f>(D962&amp;"_"&amp;C962)</f>
        <v>Golay0421_S0865</v>
      </c>
      <c r="J962" s="90" t="str">
        <f>CONCATENATE(F962,E962,G962,H962)</f>
        <v>gtcCTTCGACTTTCCtgGTGYCAGCMGCCGCGGTA</v>
      </c>
      <c r="K962" s="59" t="s">
        <v>346</v>
      </c>
      <c r="L962" s="88" t="s">
        <v>348</v>
      </c>
      <c r="M962" s="59" t="s">
        <v>345</v>
      </c>
      <c r="N962" s="89">
        <v>5</v>
      </c>
      <c r="O962" s="59" t="s">
        <v>564</v>
      </c>
      <c r="P962" s="59">
        <v>35</v>
      </c>
      <c r="Q962" s="59"/>
      <c r="R962" s="59"/>
    </row>
    <row r="963" spans="1:18">
      <c r="A963" s="121" t="s">
        <v>1934</v>
      </c>
      <c r="B963" s="28" t="s">
        <v>102</v>
      </c>
      <c r="C963" s="54" t="s">
        <v>1733</v>
      </c>
      <c r="D963" s="54" t="s">
        <v>152</v>
      </c>
      <c r="E963" s="60" t="s">
        <v>153</v>
      </c>
      <c r="F963" s="85" t="s">
        <v>342</v>
      </c>
      <c r="G963" s="85" t="s">
        <v>343</v>
      </c>
      <c r="H963" s="86" t="s">
        <v>344</v>
      </c>
      <c r="I963" s="87" t="str">
        <f t="shared" ref="I963:I1026" si="40">(D963&amp;"_"&amp;C963)</f>
        <v>Golay0422_S0408</v>
      </c>
      <c r="J963" s="87" t="str">
        <f t="shared" ref="J963:J1026" si="41">CONCATENATE(F963,E963,G963,H963)</f>
        <v>gtcGTCATAAGAACCtgGTGYCAGCMGCCGCGGTA</v>
      </c>
      <c r="K963" s="54" t="s">
        <v>346</v>
      </c>
      <c r="L963" s="60" t="s">
        <v>348</v>
      </c>
      <c r="M963" s="54" t="s">
        <v>345</v>
      </c>
      <c r="N963" s="85">
        <v>5</v>
      </c>
      <c r="O963" s="54" t="s">
        <v>564</v>
      </c>
      <c r="P963" s="54">
        <v>35</v>
      </c>
    </row>
    <row r="964" spans="1:18">
      <c r="B964" s="28" t="s">
        <v>101</v>
      </c>
      <c r="C964" s="84" t="s">
        <v>1734</v>
      </c>
      <c r="D964" s="54" t="s">
        <v>154</v>
      </c>
      <c r="E964" s="60" t="s">
        <v>155</v>
      </c>
      <c r="F964" s="85" t="s">
        <v>342</v>
      </c>
      <c r="G964" s="85" t="s">
        <v>343</v>
      </c>
      <c r="H964" s="86" t="s">
        <v>344</v>
      </c>
      <c r="I964" s="87" t="str">
        <f t="shared" si="40"/>
        <v>Golay0423_SNEG10</v>
      </c>
      <c r="J964" s="87" t="str">
        <f t="shared" si="41"/>
        <v>gtcGTCCGCAAGTTAtgGTGYCAGCMGCCGCGGTA</v>
      </c>
      <c r="K964" s="54" t="s">
        <v>346</v>
      </c>
      <c r="L964" s="60" t="s">
        <v>348</v>
      </c>
      <c r="M964" s="54" t="s">
        <v>345</v>
      </c>
      <c r="N964" s="85">
        <v>5</v>
      </c>
      <c r="O964" s="54" t="s">
        <v>565</v>
      </c>
      <c r="P964" s="54">
        <v>35</v>
      </c>
    </row>
    <row r="965" spans="1:18">
      <c r="B965" s="28" t="s">
        <v>100</v>
      </c>
      <c r="C965" s="54" t="s">
        <v>1735</v>
      </c>
      <c r="D965" s="54" t="s">
        <v>156</v>
      </c>
      <c r="E965" s="60" t="s">
        <v>157</v>
      </c>
      <c r="F965" s="85" t="s">
        <v>342</v>
      </c>
      <c r="G965" s="85" t="s">
        <v>343</v>
      </c>
      <c r="H965" s="86" t="s">
        <v>344</v>
      </c>
      <c r="I965" s="87" t="str">
        <f t="shared" si="40"/>
        <v>Golay0424_S0671</v>
      </c>
      <c r="J965" s="87" t="str">
        <f t="shared" si="41"/>
        <v>gtcCGTAGAGCTCTCtgGTGYCAGCMGCCGCGGTA</v>
      </c>
      <c r="K965" s="54" t="s">
        <v>346</v>
      </c>
      <c r="L965" s="60" t="s">
        <v>348</v>
      </c>
      <c r="M965" s="54" t="s">
        <v>345</v>
      </c>
      <c r="N965" s="85">
        <v>5</v>
      </c>
      <c r="O965" s="54" t="s">
        <v>564</v>
      </c>
      <c r="P965" s="54">
        <v>35</v>
      </c>
    </row>
    <row r="966" spans="1:18">
      <c r="A966" s="93"/>
      <c r="B966" s="28" t="s">
        <v>99</v>
      </c>
      <c r="C966" s="54" t="s">
        <v>1736</v>
      </c>
      <c r="D966" s="54" t="s">
        <v>158</v>
      </c>
      <c r="E966" s="60" t="s">
        <v>159</v>
      </c>
      <c r="F966" s="85" t="s">
        <v>342</v>
      </c>
      <c r="G966" s="85" t="s">
        <v>343</v>
      </c>
      <c r="H966" s="86" t="s">
        <v>344</v>
      </c>
      <c r="I966" s="87" t="str">
        <f t="shared" si="40"/>
        <v>Golay0425_S1066</v>
      </c>
      <c r="J966" s="87" t="str">
        <f t="shared" si="41"/>
        <v>gtcCCTCTGAGAGCTtgGTGYCAGCMGCCGCGGTA</v>
      </c>
      <c r="K966" s="54" t="s">
        <v>346</v>
      </c>
      <c r="L966" s="60" t="s">
        <v>348</v>
      </c>
      <c r="M966" s="54" t="s">
        <v>345</v>
      </c>
      <c r="N966" s="85">
        <v>5</v>
      </c>
      <c r="O966" s="54" t="s">
        <v>564</v>
      </c>
      <c r="P966" s="54">
        <v>35</v>
      </c>
    </row>
    <row r="967" spans="1:18">
      <c r="B967" s="28" t="s">
        <v>98</v>
      </c>
      <c r="C967" s="54" t="s">
        <v>1737</v>
      </c>
      <c r="D967" s="54" t="s">
        <v>160</v>
      </c>
      <c r="E967" s="60" t="s">
        <v>161</v>
      </c>
      <c r="F967" s="85" t="s">
        <v>342</v>
      </c>
      <c r="G967" s="85" t="s">
        <v>343</v>
      </c>
      <c r="H967" s="86" t="s">
        <v>344</v>
      </c>
      <c r="I967" s="87" t="str">
        <f t="shared" si="40"/>
        <v>Golay0426_S0541</v>
      </c>
      <c r="J967" s="87" t="str">
        <f t="shared" si="41"/>
        <v>gtcCCTCGATGCAGTtgGTGYCAGCMGCCGCGGTA</v>
      </c>
      <c r="K967" s="54" t="s">
        <v>346</v>
      </c>
      <c r="L967" s="60" t="s">
        <v>348</v>
      </c>
      <c r="M967" s="54" t="s">
        <v>345</v>
      </c>
      <c r="N967" s="85">
        <v>5</v>
      </c>
      <c r="O967" s="54" t="s">
        <v>564</v>
      </c>
      <c r="P967" s="54">
        <v>35</v>
      </c>
    </row>
    <row r="968" spans="1:18">
      <c r="B968" s="28" t="s">
        <v>97</v>
      </c>
      <c r="C968" s="54" t="s">
        <v>1738</v>
      </c>
      <c r="D968" s="54" t="s">
        <v>162</v>
      </c>
      <c r="E968" s="60" t="s">
        <v>163</v>
      </c>
      <c r="F968" s="85" t="s">
        <v>342</v>
      </c>
      <c r="G968" s="85" t="s">
        <v>343</v>
      </c>
      <c r="H968" s="86" t="s">
        <v>344</v>
      </c>
      <c r="I968" s="87" t="str">
        <f t="shared" si="40"/>
        <v>Golay0427_S0770</v>
      </c>
      <c r="J968" s="87" t="str">
        <f t="shared" si="41"/>
        <v>gtcGCGGACTATTCAtgGTGYCAGCMGCCGCGGTA</v>
      </c>
      <c r="K968" s="54" t="s">
        <v>346</v>
      </c>
      <c r="L968" s="60" t="s">
        <v>348</v>
      </c>
      <c r="M968" s="54" t="s">
        <v>345</v>
      </c>
      <c r="N968" s="85">
        <v>5</v>
      </c>
      <c r="O968" s="54" t="s">
        <v>25</v>
      </c>
      <c r="P968" s="54">
        <v>35</v>
      </c>
    </row>
    <row r="969" spans="1:18">
      <c r="B969" s="28" t="s">
        <v>96</v>
      </c>
      <c r="C969" s="54" t="s">
        <v>1739</v>
      </c>
      <c r="D969" s="54" t="s">
        <v>164</v>
      </c>
      <c r="E969" s="60" t="s">
        <v>165</v>
      </c>
      <c r="F969" s="85" t="s">
        <v>342</v>
      </c>
      <c r="G969" s="85" t="s">
        <v>343</v>
      </c>
      <c r="H969" s="86" t="s">
        <v>344</v>
      </c>
      <c r="I969" s="87" t="str">
        <f t="shared" si="40"/>
        <v>Golay0428_S0414</v>
      </c>
      <c r="J969" s="87" t="str">
        <f t="shared" si="41"/>
        <v>gtcCGTGCACAATTGtgGTGYCAGCMGCCGCGGTA</v>
      </c>
      <c r="K969" s="54" t="s">
        <v>346</v>
      </c>
      <c r="L969" s="60" t="s">
        <v>348</v>
      </c>
      <c r="M969" s="54" t="s">
        <v>345</v>
      </c>
      <c r="N969" s="85">
        <v>5</v>
      </c>
      <c r="O969" s="54" t="s">
        <v>564</v>
      </c>
      <c r="P969" s="54">
        <v>35</v>
      </c>
    </row>
    <row r="970" spans="1:18">
      <c r="B970" s="28" t="s">
        <v>95</v>
      </c>
      <c r="C970" s="54" t="s">
        <v>1740</v>
      </c>
      <c r="D970" s="54" t="s">
        <v>166</v>
      </c>
      <c r="E970" s="60" t="s">
        <v>167</v>
      </c>
      <c r="F970" s="85" t="s">
        <v>342</v>
      </c>
      <c r="G970" s="85" t="s">
        <v>343</v>
      </c>
      <c r="H970" s="86" t="s">
        <v>344</v>
      </c>
      <c r="I970" s="87" t="str">
        <f t="shared" si="40"/>
        <v>Golay0429_S0877</v>
      </c>
      <c r="J970" s="87" t="str">
        <f t="shared" si="41"/>
        <v>gtcCGGCCTAAGTTCtgGTGYCAGCMGCCGCGGTA</v>
      </c>
      <c r="K970" s="54" t="s">
        <v>346</v>
      </c>
      <c r="L970" s="60" t="s">
        <v>348</v>
      </c>
      <c r="M970" s="54" t="s">
        <v>345</v>
      </c>
      <c r="N970" s="85">
        <v>5</v>
      </c>
      <c r="O970" s="54" t="s">
        <v>564</v>
      </c>
      <c r="P970" s="54">
        <v>35</v>
      </c>
    </row>
    <row r="971" spans="1:18">
      <c r="B971" s="28" t="s">
        <v>94</v>
      </c>
      <c r="C971" s="54" t="s">
        <v>1741</v>
      </c>
      <c r="D971" s="54" t="s">
        <v>168</v>
      </c>
      <c r="E971" s="60" t="s">
        <v>169</v>
      </c>
      <c r="F971" s="85" t="s">
        <v>342</v>
      </c>
      <c r="G971" s="85" t="s">
        <v>343</v>
      </c>
      <c r="H971" s="86" t="s">
        <v>344</v>
      </c>
      <c r="I971" s="87" t="str">
        <f t="shared" si="40"/>
        <v>Golay0430_S0503</v>
      </c>
      <c r="J971" s="87" t="str">
        <f t="shared" si="41"/>
        <v>gtcAGCGCTCACATCtgGTGYCAGCMGCCGCGGTA</v>
      </c>
      <c r="K971" s="54" t="s">
        <v>346</v>
      </c>
      <c r="L971" s="60" t="s">
        <v>348</v>
      </c>
      <c r="M971" s="54" t="s">
        <v>345</v>
      </c>
      <c r="N971" s="85">
        <v>5</v>
      </c>
      <c r="O971" s="54" t="s">
        <v>564</v>
      </c>
      <c r="P971" s="54">
        <v>35</v>
      </c>
    </row>
    <row r="972" spans="1:18">
      <c r="B972" s="28" t="s">
        <v>93</v>
      </c>
      <c r="C972" s="84" t="s">
        <v>1742</v>
      </c>
      <c r="D972" s="54" t="s">
        <v>170</v>
      </c>
      <c r="E972" s="60" t="s">
        <v>171</v>
      </c>
      <c r="F972" s="85" t="s">
        <v>342</v>
      </c>
      <c r="G972" s="85" t="s">
        <v>343</v>
      </c>
      <c r="H972" s="86" t="s">
        <v>344</v>
      </c>
      <c r="I972" s="87" t="str">
        <f t="shared" si="40"/>
        <v>Golay0431_PC11</v>
      </c>
      <c r="J972" s="87" t="str">
        <f t="shared" si="41"/>
        <v>gtcTGGTTATGGCACtgGTGYCAGCMGCCGCGGTA</v>
      </c>
      <c r="K972" s="54" t="s">
        <v>346</v>
      </c>
      <c r="L972" s="60" t="s">
        <v>348</v>
      </c>
      <c r="M972" s="54" t="s">
        <v>345</v>
      </c>
      <c r="N972" s="85">
        <v>5</v>
      </c>
      <c r="O972" s="54" t="s">
        <v>565</v>
      </c>
      <c r="P972" s="54">
        <v>35</v>
      </c>
    </row>
    <row r="973" spans="1:18">
      <c r="B973" s="28" t="s">
        <v>92</v>
      </c>
      <c r="C973" s="54" t="s">
        <v>1743</v>
      </c>
      <c r="D973" s="54" t="s">
        <v>172</v>
      </c>
      <c r="E973" s="60" t="s">
        <v>173</v>
      </c>
      <c r="F973" s="85" t="s">
        <v>342</v>
      </c>
      <c r="G973" s="85" t="s">
        <v>343</v>
      </c>
      <c r="H973" s="86" t="s">
        <v>344</v>
      </c>
      <c r="I973" s="87" t="str">
        <f t="shared" si="40"/>
        <v>Golay0432_S0433</v>
      </c>
      <c r="J973" s="87" t="str">
        <f t="shared" si="41"/>
        <v>gtcCGAGGTTCTGATtgGTGYCAGCMGCCGCGGTA</v>
      </c>
      <c r="K973" s="54" t="s">
        <v>346</v>
      </c>
      <c r="L973" s="60" t="s">
        <v>348</v>
      </c>
      <c r="M973" s="54" t="s">
        <v>345</v>
      </c>
      <c r="N973" s="85">
        <v>5</v>
      </c>
      <c r="O973" s="54" t="s">
        <v>564</v>
      </c>
      <c r="P973" s="54">
        <v>35</v>
      </c>
    </row>
    <row r="974" spans="1:18">
      <c r="B974" s="28" t="s">
        <v>91</v>
      </c>
      <c r="C974" s="54" t="s">
        <v>1744</v>
      </c>
      <c r="D974" s="54" t="s">
        <v>174</v>
      </c>
      <c r="E974" s="60" t="s">
        <v>175</v>
      </c>
      <c r="F974" s="85" t="s">
        <v>342</v>
      </c>
      <c r="G974" s="85" t="s">
        <v>343</v>
      </c>
      <c r="H974" s="86" t="s">
        <v>344</v>
      </c>
      <c r="I974" s="87" t="str">
        <f t="shared" si="40"/>
        <v>Golay0433_S0624</v>
      </c>
      <c r="J974" s="87" t="str">
        <f t="shared" si="41"/>
        <v>gtcAACTCCTGTGGAtgGTGYCAGCMGCCGCGGTA</v>
      </c>
      <c r="K974" s="54" t="s">
        <v>346</v>
      </c>
      <c r="L974" s="60" t="s">
        <v>348</v>
      </c>
      <c r="M974" s="54" t="s">
        <v>345</v>
      </c>
      <c r="N974" s="85">
        <v>5</v>
      </c>
      <c r="O974" s="54" t="s">
        <v>564</v>
      </c>
      <c r="P974" s="54">
        <v>35</v>
      </c>
    </row>
    <row r="975" spans="1:18">
      <c r="B975" s="28" t="s">
        <v>90</v>
      </c>
      <c r="C975" s="54" t="s">
        <v>1745</v>
      </c>
      <c r="D975" s="54" t="s">
        <v>176</v>
      </c>
      <c r="E975" s="60" t="s">
        <v>177</v>
      </c>
      <c r="F975" s="85" t="s">
        <v>342</v>
      </c>
      <c r="G975" s="85" t="s">
        <v>343</v>
      </c>
      <c r="H975" s="86" t="s">
        <v>344</v>
      </c>
      <c r="I975" s="87" t="str">
        <f t="shared" si="40"/>
        <v>Golay0434_S0650</v>
      </c>
      <c r="J975" s="87" t="str">
        <f t="shared" si="41"/>
        <v>gtcTAATGGTCGTAGtgGTGYCAGCMGCCGCGGTA</v>
      </c>
      <c r="K975" s="54" t="s">
        <v>346</v>
      </c>
      <c r="L975" s="60" t="s">
        <v>348</v>
      </c>
      <c r="M975" s="54" t="s">
        <v>345</v>
      </c>
      <c r="N975" s="85">
        <v>5</v>
      </c>
      <c r="O975" s="54" t="s">
        <v>564</v>
      </c>
      <c r="P975" s="54">
        <v>35</v>
      </c>
    </row>
    <row r="976" spans="1:18">
      <c r="B976" s="28" t="s">
        <v>89</v>
      </c>
      <c r="C976" s="54" t="s">
        <v>1746</v>
      </c>
      <c r="D976" s="54" t="s">
        <v>178</v>
      </c>
      <c r="E976" s="60" t="s">
        <v>179</v>
      </c>
      <c r="F976" s="85" t="s">
        <v>342</v>
      </c>
      <c r="G976" s="85" t="s">
        <v>343</v>
      </c>
      <c r="H976" s="86" t="s">
        <v>344</v>
      </c>
      <c r="I976" s="87" t="str">
        <f t="shared" si="40"/>
        <v>Golay0435_S0439</v>
      </c>
      <c r="J976" s="87" t="str">
        <f t="shared" si="41"/>
        <v>gtcTTGCACCGTCGAtgGTGYCAGCMGCCGCGGTA</v>
      </c>
      <c r="K976" s="54" t="s">
        <v>346</v>
      </c>
      <c r="L976" s="60" t="s">
        <v>348</v>
      </c>
      <c r="M976" s="54" t="s">
        <v>345</v>
      </c>
      <c r="N976" s="85">
        <v>5</v>
      </c>
      <c r="O976" s="54" t="s">
        <v>564</v>
      </c>
      <c r="P976" s="54">
        <v>35</v>
      </c>
    </row>
    <row r="977" spans="2:16">
      <c r="B977" s="28" t="s">
        <v>88</v>
      </c>
      <c r="C977" s="54" t="s">
        <v>1747</v>
      </c>
      <c r="D977" s="54" t="s">
        <v>180</v>
      </c>
      <c r="E977" s="60" t="s">
        <v>181</v>
      </c>
      <c r="F977" s="85" t="s">
        <v>342</v>
      </c>
      <c r="G977" s="85" t="s">
        <v>343</v>
      </c>
      <c r="H977" s="86" t="s">
        <v>344</v>
      </c>
      <c r="I977" s="87" t="str">
        <f t="shared" si="40"/>
        <v>Golay0436_S0445</v>
      </c>
      <c r="J977" s="87" t="str">
        <f t="shared" si="41"/>
        <v>gtcTGCTACAGACGTtgGTGYCAGCMGCCGCGGTA</v>
      </c>
      <c r="K977" s="54" t="s">
        <v>346</v>
      </c>
      <c r="L977" s="60" t="s">
        <v>348</v>
      </c>
      <c r="M977" s="54" t="s">
        <v>345</v>
      </c>
      <c r="N977" s="85">
        <v>5</v>
      </c>
      <c r="O977" s="54" t="s">
        <v>564</v>
      </c>
      <c r="P977" s="54">
        <v>35</v>
      </c>
    </row>
    <row r="978" spans="2:16">
      <c r="B978" s="28" t="s">
        <v>87</v>
      </c>
      <c r="C978" s="54" t="s">
        <v>1748</v>
      </c>
      <c r="D978" s="54" t="s">
        <v>182</v>
      </c>
      <c r="E978" s="60" t="s">
        <v>183</v>
      </c>
      <c r="F978" s="85" t="s">
        <v>342</v>
      </c>
      <c r="G978" s="85" t="s">
        <v>343</v>
      </c>
      <c r="H978" s="86" t="s">
        <v>344</v>
      </c>
      <c r="I978" s="87" t="str">
        <f t="shared" si="40"/>
        <v>Golay0437_S0809</v>
      </c>
      <c r="J978" s="87" t="str">
        <f t="shared" si="41"/>
        <v>gtcATGGCCTGACTAtgGTGYCAGCMGCCGCGGTA</v>
      </c>
      <c r="K978" s="54" t="s">
        <v>346</v>
      </c>
      <c r="L978" s="60" t="s">
        <v>348</v>
      </c>
      <c r="M978" s="54" t="s">
        <v>345</v>
      </c>
      <c r="N978" s="85">
        <v>5</v>
      </c>
      <c r="O978" s="54" t="s">
        <v>564</v>
      </c>
      <c r="P978" s="54">
        <v>35</v>
      </c>
    </row>
    <row r="979" spans="2:16">
      <c r="B979" s="28" t="s">
        <v>86</v>
      </c>
      <c r="C979" s="54" t="s">
        <v>1749</v>
      </c>
      <c r="D979" s="54" t="s">
        <v>184</v>
      </c>
      <c r="E979" s="60" t="s">
        <v>185</v>
      </c>
      <c r="F979" s="85" t="s">
        <v>342</v>
      </c>
      <c r="G979" s="85" t="s">
        <v>343</v>
      </c>
      <c r="H979" s="86" t="s">
        <v>344</v>
      </c>
      <c r="I979" s="87" t="str">
        <f t="shared" si="40"/>
        <v>Golay0438_S0425</v>
      </c>
      <c r="J979" s="87" t="str">
        <f t="shared" si="41"/>
        <v>gtcACGCACATACAAtgGTGYCAGCMGCCGCGGTA</v>
      </c>
      <c r="K979" s="54" t="s">
        <v>346</v>
      </c>
      <c r="L979" s="60" t="s">
        <v>348</v>
      </c>
      <c r="M979" s="54" t="s">
        <v>345</v>
      </c>
      <c r="N979" s="85">
        <v>5</v>
      </c>
      <c r="O979" s="54" t="s">
        <v>564</v>
      </c>
      <c r="P979" s="54">
        <v>35</v>
      </c>
    </row>
    <row r="980" spans="2:16">
      <c r="B980" s="28" t="s">
        <v>85</v>
      </c>
      <c r="C980" s="54" t="s">
        <v>1750</v>
      </c>
      <c r="D980" s="54" t="s">
        <v>186</v>
      </c>
      <c r="E980" s="60" t="s">
        <v>187</v>
      </c>
      <c r="F980" s="85" t="s">
        <v>342</v>
      </c>
      <c r="G980" s="85" t="s">
        <v>343</v>
      </c>
      <c r="H980" s="86" t="s">
        <v>344</v>
      </c>
      <c r="I980" s="87" t="str">
        <f t="shared" si="40"/>
        <v>Golay0439_S0886</v>
      </c>
      <c r="J980" s="87" t="str">
        <f t="shared" si="41"/>
        <v>gtcTGAGTGGTCTGTtgGTGYCAGCMGCCGCGGTA</v>
      </c>
      <c r="K980" s="54" t="s">
        <v>346</v>
      </c>
      <c r="L980" s="60" t="s">
        <v>348</v>
      </c>
      <c r="M980" s="54" t="s">
        <v>345</v>
      </c>
      <c r="N980" s="85">
        <v>5</v>
      </c>
      <c r="O980" s="54" t="s">
        <v>564</v>
      </c>
      <c r="P980" s="54">
        <v>35</v>
      </c>
    </row>
    <row r="981" spans="2:16">
      <c r="B981" s="28" t="s">
        <v>84</v>
      </c>
      <c r="C981" s="54" t="s">
        <v>1751</v>
      </c>
      <c r="D981" s="54" t="s">
        <v>188</v>
      </c>
      <c r="E981" s="60" t="s">
        <v>189</v>
      </c>
      <c r="F981" s="85" t="s">
        <v>342</v>
      </c>
      <c r="G981" s="85" t="s">
        <v>343</v>
      </c>
      <c r="H981" s="86" t="s">
        <v>344</v>
      </c>
      <c r="I981" s="87" t="str">
        <f t="shared" si="40"/>
        <v>Golay0440_S0832</v>
      </c>
      <c r="J981" s="87" t="str">
        <f t="shared" si="41"/>
        <v>gtcGATAGCACTCGTtgGTGYCAGCMGCCGCGGTA</v>
      </c>
      <c r="K981" s="54" t="s">
        <v>346</v>
      </c>
      <c r="L981" s="60" t="s">
        <v>348</v>
      </c>
      <c r="M981" s="54" t="s">
        <v>345</v>
      </c>
      <c r="N981" s="85">
        <v>5</v>
      </c>
      <c r="O981" s="54" t="s">
        <v>564</v>
      </c>
      <c r="P981" s="54">
        <v>35</v>
      </c>
    </row>
    <row r="982" spans="2:16">
      <c r="B982" s="28" t="s">
        <v>83</v>
      </c>
      <c r="C982" s="54" t="s">
        <v>1752</v>
      </c>
      <c r="D982" s="54" t="s">
        <v>190</v>
      </c>
      <c r="E982" s="60" t="s">
        <v>191</v>
      </c>
      <c r="F982" s="85" t="s">
        <v>342</v>
      </c>
      <c r="G982" s="85" t="s">
        <v>343</v>
      </c>
      <c r="H982" s="86" t="s">
        <v>344</v>
      </c>
      <c r="I982" s="87" t="str">
        <f t="shared" si="40"/>
        <v>Golay0441_S0752</v>
      </c>
      <c r="J982" s="87" t="str">
        <f t="shared" si="41"/>
        <v>gtcTAGCGCGAACTTtgGTGYCAGCMGCCGCGGTA</v>
      </c>
      <c r="K982" s="54" t="s">
        <v>346</v>
      </c>
      <c r="L982" s="60" t="s">
        <v>348</v>
      </c>
      <c r="M982" s="54" t="s">
        <v>345</v>
      </c>
      <c r="N982" s="85">
        <v>5</v>
      </c>
      <c r="O982" s="54" t="s">
        <v>564</v>
      </c>
      <c r="P982" s="54">
        <v>35</v>
      </c>
    </row>
    <row r="983" spans="2:16">
      <c r="B983" s="28" t="s">
        <v>82</v>
      </c>
      <c r="C983" s="54" t="s">
        <v>1753</v>
      </c>
      <c r="D983" s="54" t="s">
        <v>192</v>
      </c>
      <c r="E983" s="60" t="s">
        <v>193</v>
      </c>
      <c r="F983" s="85" t="s">
        <v>342</v>
      </c>
      <c r="G983" s="85" t="s">
        <v>343</v>
      </c>
      <c r="H983" s="86" t="s">
        <v>344</v>
      </c>
      <c r="I983" s="87" t="str">
        <f t="shared" si="40"/>
        <v>Golay0442_S0460</v>
      </c>
      <c r="J983" s="87" t="str">
        <f t="shared" si="41"/>
        <v>gtcCATACACGCACCtgGTGYCAGCMGCCGCGGTA</v>
      </c>
      <c r="K983" s="54" t="s">
        <v>346</v>
      </c>
      <c r="L983" s="60" t="s">
        <v>348</v>
      </c>
      <c r="M983" s="54" t="s">
        <v>345</v>
      </c>
      <c r="N983" s="85">
        <v>5</v>
      </c>
      <c r="O983" s="54" t="s">
        <v>564</v>
      </c>
      <c r="P983" s="54">
        <v>35</v>
      </c>
    </row>
    <row r="984" spans="2:16">
      <c r="B984" s="28" t="s">
        <v>81</v>
      </c>
      <c r="C984" s="54" t="s">
        <v>1754</v>
      </c>
      <c r="D984" s="54" t="s">
        <v>194</v>
      </c>
      <c r="E984" s="60" t="s">
        <v>195</v>
      </c>
      <c r="F984" s="85" t="s">
        <v>342</v>
      </c>
      <c r="G984" s="85" t="s">
        <v>343</v>
      </c>
      <c r="H984" s="86" t="s">
        <v>344</v>
      </c>
      <c r="I984" s="87" t="str">
        <f t="shared" si="40"/>
        <v>Golay0443_S0834</v>
      </c>
      <c r="J984" s="87" t="str">
        <f t="shared" si="41"/>
        <v>gtcACCTCAGTCAAGtgGTGYCAGCMGCCGCGGTA</v>
      </c>
      <c r="K984" s="54" t="s">
        <v>346</v>
      </c>
      <c r="L984" s="60" t="s">
        <v>348</v>
      </c>
      <c r="M984" s="54" t="s">
        <v>345</v>
      </c>
      <c r="N984" s="85">
        <v>5</v>
      </c>
      <c r="O984" s="54" t="s">
        <v>564</v>
      </c>
      <c r="P984" s="54">
        <v>35</v>
      </c>
    </row>
    <row r="985" spans="2:16">
      <c r="B985" s="28" t="s">
        <v>80</v>
      </c>
      <c r="C985" s="54" t="s">
        <v>1755</v>
      </c>
      <c r="D985" s="54" t="s">
        <v>196</v>
      </c>
      <c r="E985" s="60" t="s">
        <v>197</v>
      </c>
      <c r="F985" s="85" t="s">
        <v>342</v>
      </c>
      <c r="G985" s="85" t="s">
        <v>343</v>
      </c>
      <c r="H985" s="86" t="s">
        <v>344</v>
      </c>
      <c r="I985" s="87" t="str">
        <f t="shared" si="40"/>
        <v>Golay0444_S0550</v>
      </c>
      <c r="J985" s="87" t="str">
        <f t="shared" si="41"/>
        <v>gtcTCGACCAAACACtgGTGYCAGCMGCCGCGGTA</v>
      </c>
      <c r="K985" s="54" t="s">
        <v>346</v>
      </c>
      <c r="L985" s="60" t="s">
        <v>348</v>
      </c>
      <c r="M985" s="54" t="s">
        <v>345</v>
      </c>
      <c r="N985" s="85">
        <v>5</v>
      </c>
      <c r="O985" s="54" t="s">
        <v>564</v>
      </c>
      <c r="P985" s="54">
        <v>35</v>
      </c>
    </row>
    <row r="986" spans="2:16">
      <c r="B986" s="28" t="s">
        <v>79</v>
      </c>
      <c r="C986" s="54" t="s">
        <v>1756</v>
      </c>
      <c r="D986" s="54" t="s">
        <v>198</v>
      </c>
      <c r="E986" s="60" t="s">
        <v>199</v>
      </c>
      <c r="F986" s="85" t="s">
        <v>342</v>
      </c>
      <c r="G986" s="85" t="s">
        <v>343</v>
      </c>
      <c r="H986" s="86" t="s">
        <v>344</v>
      </c>
      <c r="I986" s="87" t="str">
        <f t="shared" si="40"/>
        <v>Golay0445_S0366</v>
      </c>
      <c r="J986" s="87" t="str">
        <f t="shared" si="41"/>
        <v>gtcCCACCCAGTAACtgGTGYCAGCMGCCGCGGTA</v>
      </c>
      <c r="K986" s="54" t="s">
        <v>346</v>
      </c>
      <c r="L986" s="60" t="s">
        <v>348</v>
      </c>
      <c r="M986" s="54" t="s">
        <v>345</v>
      </c>
      <c r="N986" s="85">
        <v>5</v>
      </c>
      <c r="O986" s="54" t="s">
        <v>564</v>
      </c>
      <c r="P986" s="54">
        <v>35</v>
      </c>
    </row>
    <row r="987" spans="2:16">
      <c r="B987" s="29" t="s">
        <v>78</v>
      </c>
      <c r="C987" s="54" t="s">
        <v>1757</v>
      </c>
      <c r="D987" s="54" t="s">
        <v>200</v>
      </c>
      <c r="E987" s="60" t="s">
        <v>201</v>
      </c>
      <c r="F987" s="85" t="s">
        <v>342</v>
      </c>
      <c r="G987" s="85" t="s">
        <v>343</v>
      </c>
      <c r="H987" s="86" t="s">
        <v>344</v>
      </c>
      <c r="I987" s="87" t="str">
        <f t="shared" si="40"/>
        <v>Golay0446_S0450</v>
      </c>
      <c r="J987" s="87" t="str">
        <f t="shared" si="41"/>
        <v>gtcATATCGCGATGAtgGTGYCAGCMGCCGCGGTA</v>
      </c>
      <c r="K987" s="54" t="s">
        <v>346</v>
      </c>
      <c r="L987" s="60" t="s">
        <v>348</v>
      </c>
      <c r="M987" s="54" t="s">
        <v>345</v>
      </c>
      <c r="N987" s="85">
        <v>5</v>
      </c>
      <c r="O987" s="54" t="s">
        <v>564</v>
      </c>
      <c r="P987" s="54">
        <v>35</v>
      </c>
    </row>
    <row r="988" spans="2:16">
      <c r="B988" s="54" t="s">
        <v>77</v>
      </c>
      <c r="C988" s="54" t="s">
        <v>1758</v>
      </c>
      <c r="D988" s="54" t="s">
        <v>202</v>
      </c>
      <c r="E988" s="60" t="s">
        <v>203</v>
      </c>
      <c r="F988" s="85" t="s">
        <v>342</v>
      </c>
      <c r="G988" s="85" t="s">
        <v>343</v>
      </c>
      <c r="H988" s="86" t="s">
        <v>344</v>
      </c>
      <c r="I988" s="87" t="str">
        <f t="shared" si="40"/>
        <v>Golay0447_S0558</v>
      </c>
      <c r="J988" s="87" t="str">
        <f t="shared" si="41"/>
        <v>gtcCGCCGGTAATCTtgGTGYCAGCMGCCGCGGTA</v>
      </c>
      <c r="K988" s="54" t="s">
        <v>346</v>
      </c>
      <c r="L988" s="60" t="s">
        <v>348</v>
      </c>
      <c r="M988" s="54" t="s">
        <v>345</v>
      </c>
      <c r="N988" s="85">
        <v>5</v>
      </c>
      <c r="O988" s="54" t="s">
        <v>564</v>
      </c>
      <c r="P988" s="54">
        <v>35</v>
      </c>
    </row>
    <row r="989" spans="2:16">
      <c r="B989" s="54" t="s">
        <v>76</v>
      </c>
      <c r="C989" s="54" t="s">
        <v>1759</v>
      </c>
      <c r="D989" s="54" t="s">
        <v>204</v>
      </c>
      <c r="E989" s="60" t="s">
        <v>205</v>
      </c>
      <c r="F989" s="85" t="s">
        <v>342</v>
      </c>
      <c r="G989" s="85" t="s">
        <v>343</v>
      </c>
      <c r="H989" s="86" t="s">
        <v>344</v>
      </c>
      <c r="I989" s="87" t="str">
        <f t="shared" si="40"/>
        <v>Golay0448_S0923</v>
      </c>
      <c r="J989" s="87" t="str">
        <f t="shared" si="41"/>
        <v>gtcCCGATGCCTTGAtgGTGYCAGCMGCCGCGGTA</v>
      </c>
      <c r="K989" s="54" t="s">
        <v>346</v>
      </c>
      <c r="L989" s="60" t="s">
        <v>348</v>
      </c>
      <c r="M989" s="54" t="s">
        <v>345</v>
      </c>
      <c r="N989" s="85">
        <v>5</v>
      </c>
      <c r="O989" s="54" t="s">
        <v>564</v>
      </c>
      <c r="P989" s="54">
        <v>35</v>
      </c>
    </row>
    <row r="990" spans="2:16">
      <c r="B990" s="54" t="s">
        <v>75</v>
      </c>
      <c r="C990" s="54" t="s">
        <v>1760</v>
      </c>
      <c r="D990" s="54" t="s">
        <v>206</v>
      </c>
      <c r="E990" s="60" t="s">
        <v>207</v>
      </c>
      <c r="F990" s="85" t="s">
        <v>342</v>
      </c>
      <c r="G990" s="85" t="s">
        <v>343</v>
      </c>
      <c r="H990" s="86" t="s">
        <v>344</v>
      </c>
      <c r="I990" s="87" t="str">
        <f t="shared" si="40"/>
        <v>Golay0449_S0665</v>
      </c>
      <c r="J990" s="87" t="str">
        <f t="shared" si="41"/>
        <v>gtcAGCAGGCACGAAtgGTGYCAGCMGCCGCGGTA</v>
      </c>
      <c r="K990" s="54" t="s">
        <v>346</v>
      </c>
      <c r="L990" s="60" t="s">
        <v>348</v>
      </c>
      <c r="M990" s="54" t="s">
        <v>345</v>
      </c>
      <c r="N990" s="85">
        <v>5</v>
      </c>
      <c r="O990" s="54" t="s">
        <v>564</v>
      </c>
      <c r="P990" s="54">
        <v>35</v>
      </c>
    </row>
    <row r="991" spans="2:16">
      <c r="B991" s="54" t="s">
        <v>74</v>
      </c>
      <c r="C991" s="54" t="s">
        <v>1761</v>
      </c>
      <c r="D991" s="54" t="s">
        <v>208</v>
      </c>
      <c r="E991" s="60" t="s">
        <v>209</v>
      </c>
      <c r="F991" s="85" t="s">
        <v>342</v>
      </c>
      <c r="G991" s="85" t="s">
        <v>343</v>
      </c>
      <c r="H991" s="86" t="s">
        <v>344</v>
      </c>
      <c r="I991" s="87" t="str">
        <f t="shared" si="40"/>
        <v>Golay0450_S0758</v>
      </c>
      <c r="J991" s="87" t="str">
        <f t="shared" si="41"/>
        <v>gtcTACGCAGCACTAtgGTGYCAGCMGCCGCGGTA</v>
      </c>
      <c r="K991" s="54" t="s">
        <v>346</v>
      </c>
      <c r="L991" s="60" t="s">
        <v>348</v>
      </c>
      <c r="M991" s="54" t="s">
        <v>345</v>
      </c>
      <c r="N991" s="85">
        <v>5</v>
      </c>
      <c r="O991" s="54" t="s">
        <v>564</v>
      </c>
      <c r="P991" s="54">
        <v>35</v>
      </c>
    </row>
    <row r="992" spans="2:16">
      <c r="B992" s="54" t="s">
        <v>73</v>
      </c>
      <c r="C992" s="54" t="s">
        <v>1762</v>
      </c>
      <c r="D992" s="54" t="s">
        <v>210</v>
      </c>
      <c r="E992" s="60" t="s">
        <v>211</v>
      </c>
      <c r="F992" s="85" t="s">
        <v>342</v>
      </c>
      <c r="G992" s="85" t="s">
        <v>343</v>
      </c>
      <c r="H992" s="86" t="s">
        <v>344</v>
      </c>
      <c r="I992" s="87" t="str">
        <f t="shared" si="40"/>
        <v>Golay0451_S0375</v>
      </c>
      <c r="J992" s="87" t="str">
        <f t="shared" si="41"/>
        <v>gtcCGCTTAGTGCTGtgGTGYCAGCMGCCGCGGTA</v>
      </c>
      <c r="K992" s="54" t="s">
        <v>346</v>
      </c>
      <c r="L992" s="60" t="s">
        <v>348</v>
      </c>
      <c r="M992" s="54" t="s">
        <v>345</v>
      </c>
      <c r="N992" s="85">
        <v>5</v>
      </c>
      <c r="O992" s="54" t="s">
        <v>564</v>
      </c>
      <c r="P992" s="54">
        <v>35</v>
      </c>
    </row>
    <row r="993" spans="2:16">
      <c r="B993" s="54" t="s">
        <v>72</v>
      </c>
      <c r="C993" s="54" t="s">
        <v>1763</v>
      </c>
      <c r="D993" s="54" t="s">
        <v>212</v>
      </c>
      <c r="E993" s="60" t="s">
        <v>213</v>
      </c>
      <c r="F993" s="85" t="s">
        <v>342</v>
      </c>
      <c r="G993" s="85" t="s">
        <v>343</v>
      </c>
      <c r="H993" s="86" t="s">
        <v>344</v>
      </c>
      <c r="I993" s="87" t="str">
        <f t="shared" si="40"/>
        <v>Golay0452_S0682</v>
      </c>
      <c r="J993" s="87" t="str">
        <f t="shared" si="41"/>
        <v>gtcCAAAGTTTGCGAtgGTGYCAGCMGCCGCGGTA</v>
      </c>
      <c r="K993" s="54" t="s">
        <v>346</v>
      </c>
      <c r="L993" s="60" t="s">
        <v>348</v>
      </c>
      <c r="M993" s="54" t="s">
        <v>345</v>
      </c>
      <c r="N993" s="85">
        <v>5</v>
      </c>
      <c r="O993" s="54" t="s">
        <v>564</v>
      </c>
      <c r="P993" s="54">
        <v>35</v>
      </c>
    </row>
    <row r="994" spans="2:16">
      <c r="B994" s="54" t="s">
        <v>71</v>
      </c>
      <c r="C994" s="54" t="s">
        <v>1764</v>
      </c>
      <c r="D994" s="54" t="s">
        <v>214</v>
      </c>
      <c r="E994" s="60" t="s">
        <v>215</v>
      </c>
      <c r="F994" s="85" t="s">
        <v>342</v>
      </c>
      <c r="G994" s="85" t="s">
        <v>343</v>
      </c>
      <c r="H994" s="86" t="s">
        <v>344</v>
      </c>
      <c r="I994" s="87" t="str">
        <f t="shared" si="40"/>
        <v>Golay0453_S1043</v>
      </c>
      <c r="J994" s="87" t="str">
        <f t="shared" si="41"/>
        <v>gtcTCGAGCCGATCTtgGTGYCAGCMGCCGCGGTA</v>
      </c>
      <c r="K994" s="54" t="s">
        <v>346</v>
      </c>
      <c r="L994" s="60" t="s">
        <v>348</v>
      </c>
      <c r="M994" s="54" t="s">
        <v>345</v>
      </c>
      <c r="N994" s="85">
        <v>5</v>
      </c>
      <c r="O994" s="54" t="s">
        <v>564</v>
      </c>
      <c r="P994" s="54">
        <v>35</v>
      </c>
    </row>
    <row r="995" spans="2:16">
      <c r="B995" s="54" t="s">
        <v>70</v>
      </c>
      <c r="C995" s="54" t="s">
        <v>1765</v>
      </c>
      <c r="D995" s="54" t="s">
        <v>216</v>
      </c>
      <c r="E995" s="60" t="s">
        <v>217</v>
      </c>
      <c r="F995" s="85" t="s">
        <v>342</v>
      </c>
      <c r="G995" s="85" t="s">
        <v>343</v>
      </c>
      <c r="H995" s="86" t="s">
        <v>344</v>
      </c>
      <c r="I995" s="87" t="str">
        <f t="shared" si="40"/>
        <v>Golay0454_S0377</v>
      </c>
      <c r="J995" s="87" t="str">
        <f t="shared" si="41"/>
        <v>gtcCTCATCATGTTCtgGTGYCAGCMGCCGCGGTA</v>
      </c>
      <c r="K995" s="54" t="s">
        <v>346</v>
      </c>
      <c r="L995" s="60" t="s">
        <v>348</v>
      </c>
      <c r="M995" s="54" t="s">
        <v>345</v>
      </c>
      <c r="N995" s="85">
        <v>5</v>
      </c>
      <c r="O995" s="54" t="s">
        <v>564</v>
      </c>
      <c r="P995" s="54">
        <v>35</v>
      </c>
    </row>
    <row r="996" spans="2:16">
      <c r="B996" s="54" t="s">
        <v>69</v>
      </c>
      <c r="C996" s="54" t="s">
        <v>1766</v>
      </c>
      <c r="D996" s="54" t="s">
        <v>218</v>
      </c>
      <c r="E996" s="60" t="s">
        <v>219</v>
      </c>
      <c r="F996" s="85" t="s">
        <v>342</v>
      </c>
      <c r="G996" s="85" t="s">
        <v>343</v>
      </c>
      <c r="H996" s="86" t="s">
        <v>344</v>
      </c>
      <c r="I996" s="87" t="str">
        <f t="shared" si="40"/>
        <v>Golay0455_S0566</v>
      </c>
      <c r="J996" s="87" t="str">
        <f t="shared" si="41"/>
        <v>gtcCCAGGGACTTCTtgGTGYCAGCMGCCGCGGTA</v>
      </c>
      <c r="K996" s="54" t="s">
        <v>346</v>
      </c>
      <c r="L996" s="60" t="s">
        <v>348</v>
      </c>
      <c r="M996" s="54" t="s">
        <v>345</v>
      </c>
      <c r="N996" s="85">
        <v>5</v>
      </c>
      <c r="O996" s="54" t="s">
        <v>564</v>
      </c>
      <c r="P996" s="54">
        <v>35</v>
      </c>
    </row>
    <row r="997" spans="2:16">
      <c r="B997" s="54" t="s">
        <v>68</v>
      </c>
      <c r="C997" s="54" t="s">
        <v>1767</v>
      </c>
      <c r="D997" s="54" t="s">
        <v>220</v>
      </c>
      <c r="E997" s="60" t="s">
        <v>221</v>
      </c>
      <c r="F997" s="85" t="s">
        <v>342</v>
      </c>
      <c r="G997" s="85" t="s">
        <v>343</v>
      </c>
      <c r="H997" s="86" t="s">
        <v>344</v>
      </c>
      <c r="I997" s="87" t="str">
        <f t="shared" si="40"/>
        <v>Golay0456_S0409</v>
      </c>
      <c r="J997" s="87" t="str">
        <f t="shared" si="41"/>
        <v>gtcGCAATCCTTGCGtgGTGYCAGCMGCCGCGGTA</v>
      </c>
      <c r="K997" s="54" t="s">
        <v>346</v>
      </c>
      <c r="L997" s="60" t="s">
        <v>348</v>
      </c>
      <c r="M997" s="54" t="s">
        <v>345</v>
      </c>
      <c r="N997" s="85">
        <v>5</v>
      </c>
      <c r="O997" s="54" t="s">
        <v>564</v>
      </c>
      <c r="P997" s="54">
        <v>35</v>
      </c>
    </row>
    <row r="998" spans="2:16">
      <c r="B998" s="54" t="s">
        <v>67</v>
      </c>
      <c r="C998" s="54" t="s">
        <v>1768</v>
      </c>
      <c r="D998" s="54" t="s">
        <v>222</v>
      </c>
      <c r="E998" s="60" t="s">
        <v>223</v>
      </c>
      <c r="F998" s="85" t="s">
        <v>342</v>
      </c>
      <c r="G998" s="85" t="s">
        <v>343</v>
      </c>
      <c r="H998" s="86" t="s">
        <v>344</v>
      </c>
      <c r="I998" s="87" t="str">
        <f t="shared" si="40"/>
        <v>Golay0457_S0761</v>
      </c>
      <c r="J998" s="87" t="str">
        <f t="shared" si="41"/>
        <v>gtcCCTGCTTCCTTCtgGTGYCAGCMGCCGCGGTA</v>
      </c>
      <c r="K998" s="54" t="s">
        <v>346</v>
      </c>
      <c r="L998" s="60" t="s">
        <v>348</v>
      </c>
      <c r="M998" s="54" t="s">
        <v>345</v>
      </c>
      <c r="N998" s="85">
        <v>5</v>
      </c>
      <c r="O998" s="54" t="s">
        <v>564</v>
      </c>
      <c r="P998" s="54">
        <v>35</v>
      </c>
    </row>
    <row r="999" spans="2:16">
      <c r="B999" s="54" t="s">
        <v>66</v>
      </c>
      <c r="C999" s="54" t="s">
        <v>1769</v>
      </c>
      <c r="D999" s="54" t="s">
        <v>224</v>
      </c>
      <c r="E999" s="60" t="s">
        <v>225</v>
      </c>
      <c r="F999" s="85" t="s">
        <v>342</v>
      </c>
      <c r="G999" s="85" t="s">
        <v>343</v>
      </c>
      <c r="H999" s="86" t="s">
        <v>344</v>
      </c>
      <c r="I999" s="87" t="str">
        <f t="shared" si="40"/>
        <v>Golay0458_S1054</v>
      </c>
      <c r="J999" s="87" t="str">
        <f t="shared" si="41"/>
        <v>gtcCAAGGCACAAGGtgGTGYCAGCMGCCGCGGTA</v>
      </c>
      <c r="K999" s="54" t="s">
        <v>346</v>
      </c>
      <c r="L999" s="60" t="s">
        <v>348</v>
      </c>
      <c r="M999" s="54" t="s">
        <v>345</v>
      </c>
      <c r="N999" s="85">
        <v>5</v>
      </c>
      <c r="O999" s="54" t="s">
        <v>564</v>
      </c>
      <c r="P999" s="54">
        <v>35</v>
      </c>
    </row>
    <row r="1000" spans="2:16">
      <c r="B1000" s="54" t="s">
        <v>65</v>
      </c>
      <c r="C1000" s="54" t="s">
        <v>1770</v>
      </c>
      <c r="D1000" s="54" t="s">
        <v>226</v>
      </c>
      <c r="E1000" s="60" t="s">
        <v>227</v>
      </c>
      <c r="F1000" s="85" t="s">
        <v>342</v>
      </c>
      <c r="G1000" s="85" t="s">
        <v>343</v>
      </c>
      <c r="H1000" s="86" t="s">
        <v>344</v>
      </c>
      <c r="I1000" s="87" t="str">
        <f t="shared" si="40"/>
        <v>Golay0459_S0626</v>
      </c>
      <c r="J1000" s="87" t="str">
        <f t="shared" si="41"/>
        <v>gtcGGCCTATAAGTCtgGTGYCAGCMGCCGCGGTA</v>
      </c>
      <c r="K1000" s="54" t="s">
        <v>346</v>
      </c>
      <c r="L1000" s="60" t="s">
        <v>348</v>
      </c>
      <c r="M1000" s="54" t="s">
        <v>345</v>
      </c>
      <c r="N1000" s="85">
        <v>5</v>
      </c>
      <c r="O1000" s="54" t="s">
        <v>564</v>
      </c>
      <c r="P1000" s="54">
        <v>35</v>
      </c>
    </row>
    <row r="1001" spans="2:16">
      <c r="B1001" s="54" t="s">
        <v>64</v>
      </c>
      <c r="C1001" s="54" t="s">
        <v>1771</v>
      </c>
      <c r="D1001" s="54" t="s">
        <v>228</v>
      </c>
      <c r="E1001" s="60" t="s">
        <v>229</v>
      </c>
      <c r="F1001" s="85" t="s">
        <v>342</v>
      </c>
      <c r="G1001" s="85" t="s">
        <v>343</v>
      </c>
      <c r="H1001" s="86" t="s">
        <v>344</v>
      </c>
      <c r="I1001" s="87" t="str">
        <f t="shared" si="40"/>
        <v>Golay0460_S0444</v>
      </c>
      <c r="J1001" s="87" t="str">
        <f t="shared" si="41"/>
        <v>gtcTCCATTTCATGCtgGTGYCAGCMGCCGCGGTA</v>
      </c>
      <c r="K1001" s="54" t="s">
        <v>346</v>
      </c>
      <c r="L1001" s="60" t="s">
        <v>348</v>
      </c>
      <c r="M1001" s="54" t="s">
        <v>345</v>
      </c>
      <c r="N1001" s="85">
        <v>5</v>
      </c>
      <c r="O1001" s="54" t="s">
        <v>564</v>
      </c>
      <c r="P1001" s="54">
        <v>35</v>
      </c>
    </row>
    <row r="1002" spans="2:16">
      <c r="B1002" s="54" t="s">
        <v>63</v>
      </c>
      <c r="C1002" s="54" t="s">
        <v>1772</v>
      </c>
      <c r="D1002" s="54" t="s">
        <v>230</v>
      </c>
      <c r="E1002" s="60" t="s">
        <v>231</v>
      </c>
      <c r="F1002" s="85" t="s">
        <v>342</v>
      </c>
      <c r="G1002" s="85" t="s">
        <v>343</v>
      </c>
      <c r="H1002" s="86" t="s">
        <v>344</v>
      </c>
      <c r="I1002" s="87" t="str">
        <f t="shared" si="40"/>
        <v>Golay0461_S1075</v>
      </c>
      <c r="J1002" s="87" t="str">
        <f t="shared" si="41"/>
        <v>gtcTCGGCGATCATCtgGTGYCAGCMGCCGCGGTA</v>
      </c>
      <c r="K1002" s="54" t="s">
        <v>346</v>
      </c>
      <c r="L1002" s="60" t="s">
        <v>348</v>
      </c>
      <c r="M1002" s="54" t="s">
        <v>345</v>
      </c>
      <c r="N1002" s="85">
        <v>5</v>
      </c>
      <c r="O1002" s="54" t="s">
        <v>564</v>
      </c>
      <c r="P1002" s="54">
        <v>35</v>
      </c>
    </row>
    <row r="1003" spans="2:16">
      <c r="B1003" s="54" t="s">
        <v>62</v>
      </c>
      <c r="C1003" s="54" t="s">
        <v>1773</v>
      </c>
      <c r="D1003" s="54" t="s">
        <v>232</v>
      </c>
      <c r="E1003" s="60" t="s">
        <v>233</v>
      </c>
      <c r="F1003" s="85" t="s">
        <v>342</v>
      </c>
      <c r="G1003" s="85" t="s">
        <v>343</v>
      </c>
      <c r="H1003" s="86" t="s">
        <v>344</v>
      </c>
      <c r="I1003" s="87" t="str">
        <f t="shared" si="40"/>
        <v>Golay0462_S0968</v>
      </c>
      <c r="J1003" s="87" t="str">
        <f t="shared" si="41"/>
        <v>gtcGTTTCACGCGAAtgGTGYCAGCMGCCGCGGTA</v>
      </c>
      <c r="K1003" s="54" t="s">
        <v>346</v>
      </c>
      <c r="L1003" s="60" t="s">
        <v>348</v>
      </c>
      <c r="M1003" s="54" t="s">
        <v>345</v>
      </c>
      <c r="N1003" s="85">
        <v>5</v>
      </c>
      <c r="O1003" s="54" t="s">
        <v>564</v>
      </c>
      <c r="P1003" s="54">
        <v>35</v>
      </c>
    </row>
    <row r="1004" spans="2:16">
      <c r="B1004" s="54" t="s">
        <v>61</v>
      </c>
      <c r="C1004" s="84" t="s">
        <v>1774</v>
      </c>
      <c r="D1004" s="54" t="s">
        <v>234</v>
      </c>
      <c r="E1004" s="60" t="s">
        <v>235</v>
      </c>
      <c r="F1004" s="85" t="s">
        <v>342</v>
      </c>
      <c r="G1004" s="85" t="s">
        <v>343</v>
      </c>
      <c r="H1004" s="86" t="s">
        <v>344</v>
      </c>
      <c r="I1004" s="87" t="str">
        <f t="shared" si="40"/>
        <v>Golay0463_NC11</v>
      </c>
      <c r="J1004" s="87" t="str">
        <f t="shared" si="41"/>
        <v>gtcACAAGAACCTTGtgGTGYCAGCMGCCGCGGTA</v>
      </c>
      <c r="K1004" s="54" t="s">
        <v>346</v>
      </c>
      <c r="L1004" s="60" t="s">
        <v>348</v>
      </c>
      <c r="M1004" s="54" t="s">
        <v>345</v>
      </c>
      <c r="N1004" s="85">
        <v>5</v>
      </c>
      <c r="O1004" s="54" t="s">
        <v>565</v>
      </c>
      <c r="P1004" s="54">
        <v>35</v>
      </c>
    </row>
    <row r="1005" spans="2:16">
      <c r="B1005" s="54" t="s">
        <v>60</v>
      </c>
      <c r="C1005" s="54" t="s">
        <v>1775</v>
      </c>
      <c r="D1005" s="54" t="s">
        <v>236</v>
      </c>
      <c r="E1005" s="60" t="s">
        <v>237</v>
      </c>
      <c r="F1005" s="85" t="s">
        <v>342</v>
      </c>
      <c r="G1005" s="85" t="s">
        <v>343</v>
      </c>
      <c r="H1005" s="86" t="s">
        <v>344</v>
      </c>
      <c r="I1005" s="87" t="str">
        <f t="shared" si="40"/>
        <v>Golay0464_S1051</v>
      </c>
      <c r="J1005" s="87" t="str">
        <f t="shared" si="41"/>
        <v>gtcTACTCTCTTAGCtgGTGYCAGCMGCCGCGGTA</v>
      </c>
      <c r="K1005" s="54" t="s">
        <v>346</v>
      </c>
      <c r="L1005" s="60" t="s">
        <v>348</v>
      </c>
      <c r="M1005" s="54" t="s">
        <v>345</v>
      </c>
      <c r="N1005" s="85">
        <v>5</v>
      </c>
      <c r="O1005" s="54" t="s">
        <v>564</v>
      </c>
      <c r="P1005" s="54">
        <v>35</v>
      </c>
    </row>
    <row r="1006" spans="2:16">
      <c r="B1006" s="54" t="s">
        <v>59</v>
      </c>
      <c r="C1006" s="54" t="s">
        <v>1776</v>
      </c>
      <c r="D1006" s="54" t="s">
        <v>238</v>
      </c>
      <c r="E1006" s="60" t="s">
        <v>239</v>
      </c>
      <c r="F1006" s="85" t="s">
        <v>342</v>
      </c>
      <c r="G1006" s="85" t="s">
        <v>343</v>
      </c>
      <c r="H1006" s="86" t="s">
        <v>344</v>
      </c>
      <c r="I1006" s="87" t="str">
        <f t="shared" si="40"/>
        <v>Golay0465_S0762</v>
      </c>
      <c r="J1006" s="87" t="str">
        <f t="shared" si="41"/>
        <v>gtcAACTGTTCGCGCtgGTGYCAGCMGCCGCGGTA</v>
      </c>
      <c r="K1006" s="54" t="s">
        <v>346</v>
      </c>
      <c r="L1006" s="60" t="s">
        <v>348</v>
      </c>
      <c r="M1006" s="54" t="s">
        <v>345</v>
      </c>
      <c r="N1006" s="85">
        <v>5</v>
      </c>
      <c r="O1006" s="54" t="s">
        <v>564</v>
      </c>
      <c r="P1006" s="54">
        <v>35</v>
      </c>
    </row>
    <row r="1007" spans="2:16">
      <c r="B1007" s="54" t="s">
        <v>58</v>
      </c>
      <c r="C1007" s="54" t="s">
        <v>1777</v>
      </c>
      <c r="D1007" s="54" t="s">
        <v>240</v>
      </c>
      <c r="E1007" s="60" t="s">
        <v>241</v>
      </c>
      <c r="F1007" s="85" t="s">
        <v>342</v>
      </c>
      <c r="G1007" s="85" t="s">
        <v>343</v>
      </c>
      <c r="H1007" s="86" t="s">
        <v>344</v>
      </c>
      <c r="I1007" s="87" t="str">
        <f t="shared" si="40"/>
        <v>Golay0466_S0709</v>
      </c>
      <c r="J1007" s="87" t="str">
        <f t="shared" si="41"/>
        <v>gtcCGAAGCATCTACtgGTGYCAGCMGCCGCGGTA</v>
      </c>
      <c r="K1007" s="54" t="s">
        <v>346</v>
      </c>
      <c r="L1007" s="60" t="s">
        <v>348</v>
      </c>
      <c r="M1007" s="54" t="s">
        <v>345</v>
      </c>
      <c r="N1007" s="85">
        <v>5</v>
      </c>
      <c r="O1007" s="54" t="s">
        <v>564</v>
      </c>
      <c r="P1007" s="54">
        <v>35</v>
      </c>
    </row>
    <row r="1008" spans="2:16">
      <c r="B1008" s="54" t="s">
        <v>57</v>
      </c>
      <c r="C1008" s="54" t="s">
        <v>1778</v>
      </c>
      <c r="D1008" s="54" t="s">
        <v>242</v>
      </c>
      <c r="E1008" s="60" t="s">
        <v>243</v>
      </c>
      <c r="F1008" s="85" t="s">
        <v>342</v>
      </c>
      <c r="G1008" s="85" t="s">
        <v>343</v>
      </c>
      <c r="H1008" s="86" t="s">
        <v>344</v>
      </c>
      <c r="I1008" s="87" t="str">
        <f t="shared" si="40"/>
        <v>Golay0467_S0522</v>
      </c>
      <c r="J1008" s="87" t="str">
        <f t="shared" si="41"/>
        <v>gtcGTTTGGCCACACtgGTGYCAGCMGCCGCGGTA</v>
      </c>
      <c r="K1008" s="54" t="s">
        <v>346</v>
      </c>
      <c r="L1008" s="60" t="s">
        <v>348</v>
      </c>
      <c r="M1008" s="54" t="s">
        <v>345</v>
      </c>
      <c r="N1008" s="85">
        <v>5</v>
      </c>
      <c r="O1008" s="54" t="s">
        <v>564</v>
      </c>
      <c r="P1008" s="54">
        <v>35</v>
      </c>
    </row>
    <row r="1009" spans="2:16">
      <c r="B1009" s="54" t="s">
        <v>56</v>
      </c>
      <c r="C1009" s="54" t="s">
        <v>1779</v>
      </c>
      <c r="D1009" s="54" t="s">
        <v>244</v>
      </c>
      <c r="E1009" s="60" t="s">
        <v>245</v>
      </c>
      <c r="F1009" s="85" t="s">
        <v>342</v>
      </c>
      <c r="G1009" s="85" t="s">
        <v>343</v>
      </c>
      <c r="H1009" s="86" t="s">
        <v>344</v>
      </c>
      <c r="I1009" s="87" t="str">
        <f t="shared" si="40"/>
        <v>Golay0468_S0432</v>
      </c>
      <c r="J1009" s="87" t="str">
        <f t="shared" si="41"/>
        <v>gtcTCAGGTTGCCCAtgGTGYCAGCMGCCGCGGTA</v>
      </c>
      <c r="K1009" s="54" t="s">
        <v>346</v>
      </c>
      <c r="L1009" s="60" t="s">
        <v>348</v>
      </c>
      <c r="M1009" s="54" t="s">
        <v>345</v>
      </c>
      <c r="N1009" s="85">
        <v>5</v>
      </c>
      <c r="O1009" s="54" t="s">
        <v>564</v>
      </c>
      <c r="P1009" s="54">
        <v>35</v>
      </c>
    </row>
    <row r="1010" spans="2:16">
      <c r="B1010" s="54" t="s">
        <v>55</v>
      </c>
      <c r="C1010" s="54" t="s">
        <v>1780</v>
      </c>
      <c r="D1010" s="54" t="s">
        <v>246</v>
      </c>
      <c r="E1010" s="60" t="s">
        <v>247</v>
      </c>
      <c r="F1010" s="85" t="s">
        <v>342</v>
      </c>
      <c r="G1010" s="85" t="s">
        <v>343</v>
      </c>
      <c r="H1010" s="86" t="s">
        <v>344</v>
      </c>
      <c r="I1010" s="87" t="str">
        <f t="shared" si="40"/>
        <v>Golay0469_S0965</v>
      </c>
      <c r="J1010" s="87" t="str">
        <f t="shared" si="41"/>
        <v>gtcTCATTCCACTCAtgGTGYCAGCMGCCGCGGTA</v>
      </c>
      <c r="K1010" s="54" t="s">
        <v>346</v>
      </c>
      <c r="L1010" s="60" t="s">
        <v>348</v>
      </c>
      <c r="M1010" s="54" t="s">
        <v>345</v>
      </c>
      <c r="N1010" s="85">
        <v>5</v>
      </c>
      <c r="O1010" s="54" t="s">
        <v>564</v>
      </c>
      <c r="P1010" s="54">
        <v>35</v>
      </c>
    </row>
    <row r="1011" spans="2:16">
      <c r="B1011" s="54" t="s">
        <v>54</v>
      </c>
      <c r="C1011" s="54" t="s">
        <v>1781</v>
      </c>
      <c r="D1011" s="54" t="s">
        <v>248</v>
      </c>
      <c r="E1011" s="60" t="s">
        <v>249</v>
      </c>
      <c r="F1011" s="85" t="s">
        <v>342</v>
      </c>
      <c r="G1011" s="85" t="s">
        <v>343</v>
      </c>
      <c r="H1011" s="86" t="s">
        <v>344</v>
      </c>
      <c r="I1011" s="87" t="str">
        <f t="shared" si="40"/>
        <v>Golay0470_S0563</v>
      </c>
      <c r="J1011" s="87" t="str">
        <f t="shared" si="41"/>
        <v>gtcGTCACATCACGAtgGTGYCAGCMGCCGCGGTA</v>
      </c>
      <c r="K1011" s="54" t="s">
        <v>346</v>
      </c>
      <c r="L1011" s="60" t="s">
        <v>348</v>
      </c>
      <c r="M1011" s="54" t="s">
        <v>345</v>
      </c>
      <c r="N1011" s="85">
        <v>5</v>
      </c>
      <c r="O1011" s="54" t="s">
        <v>564</v>
      </c>
      <c r="P1011" s="54">
        <v>35</v>
      </c>
    </row>
    <row r="1012" spans="2:16">
      <c r="B1012" s="54" t="s">
        <v>53</v>
      </c>
      <c r="C1012" s="54" t="s">
        <v>1782</v>
      </c>
      <c r="D1012" s="54" t="s">
        <v>250</v>
      </c>
      <c r="E1012" s="60" t="s">
        <v>251</v>
      </c>
      <c r="F1012" s="85" t="s">
        <v>342</v>
      </c>
      <c r="G1012" s="85" t="s">
        <v>343</v>
      </c>
      <c r="H1012" s="86" t="s">
        <v>344</v>
      </c>
      <c r="I1012" s="87" t="str">
        <f t="shared" si="40"/>
        <v>Golay0471_S0938</v>
      </c>
      <c r="J1012" s="87" t="str">
        <f t="shared" si="41"/>
        <v>gtcCGACATTTCTCTtgGTGYCAGCMGCCGCGGTA</v>
      </c>
      <c r="K1012" s="54" t="s">
        <v>346</v>
      </c>
      <c r="L1012" s="60" t="s">
        <v>348</v>
      </c>
      <c r="M1012" s="54" t="s">
        <v>345</v>
      </c>
      <c r="N1012" s="85">
        <v>5</v>
      </c>
      <c r="O1012" s="54" t="s">
        <v>564</v>
      </c>
      <c r="P1012" s="54">
        <v>35</v>
      </c>
    </row>
    <row r="1013" spans="2:16">
      <c r="B1013" s="54" t="s">
        <v>52</v>
      </c>
      <c r="C1013" s="54" t="s">
        <v>1783</v>
      </c>
      <c r="D1013" s="54" t="s">
        <v>252</v>
      </c>
      <c r="E1013" s="60" t="s">
        <v>253</v>
      </c>
      <c r="F1013" s="85" t="s">
        <v>342</v>
      </c>
      <c r="G1013" s="85" t="s">
        <v>343</v>
      </c>
      <c r="H1013" s="86" t="s">
        <v>344</v>
      </c>
      <c r="I1013" s="87" t="str">
        <f t="shared" si="40"/>
        <v>Golay0472_S0910</v>
      </c>
      <c r="J1013" s="87" t="str">
        <f t="shared" si="41"/>
        <v>gtcGGACGTTAACTAtgGTGYCAGCMGCCGCGGTA</v>
      </c>
      <c r="K1013" s="54" t="s">
        <v>346</v>
      </c>
      <c r="L1013" s="60" t="s">
        <v>348</v>
      </c>
      <c r="M1013" s="54" t="s">
        <v>345</v>
      </c>
      <c r="N1013" s="85">
        <v>5</v>
      </c>
      <c r="O1013" s="54" t="s">
        <v>564</v>
      </c>
      <c r="P1013" s="54">
        <v>35</v>
      </c>
    </row>
    <row r="1014" spans="2:16">
      <c r="B1014" s="54" t="s">
        <v>51</v>
      </c>
      <c r="C1014" s="54" t="s">
        <v>1784</v>
      </c>
      <c r="D1014" s="54" t="s">
        <v>254</v>
      </c>
      <c r="E1014" s="60" t="s">
        <v>255</v>
      </c>
      <c r="F1014" s="85" t="s">
        <v>342</v>
      </c>
      <c r="G1014" s="85" t="s">
        <v>343</v>
      </c>
      <c r="H1014" s="86" t="s">
        <v>344</v>
      </c>
      <c r="I1014" s="87" t="str">
        <f t="shared" si="40"/>
        <v>Golay0473_S0379</v>
      </c>
      <c r="J1014" s="87" t="str">
        <f t="shared" si="41"/>
        <v>gtcTAGCAGTTGCGTtgGTGYCAGCMGCCGCGGTA</v>
      </c>
      <c r="K1014" s="54" t="s">
        <v>346</v>
      </c>
      <c r="L1014" s="60" t="s">
        <v>348</v>
      </c>
      <c r="M1014" s="54" t="s">
        <v>345</v>
      </c>
      <c r="N1014" s="85">
        <v>5</v>
      </c>
      <c r="O1014" s="54" t="s">
        <v>564</v>
      </c>
      <c r="P1014" s="54">
        <v>35</v>
      </c>
    </row>
    <row r="1015" spans="2:16">
      <c r="B1015" s="54" t="s">
        <v>50</v>
      </c>
      <c r="C1015" s="54" t="s">
        <v>1785</v>
      </c>
      <c r="D1015" s="54" t="s">
        <v>256</v>
      </c>
      <c r="E1015" s="60" t="s">
        <v>257</v>
      </c>
      <c r="F1015" s="85" t="s">
        <v>342</v>
      </c>
      <c r="G1015" s="85" t="s">
        <v>343</v>
      </c>
      <c r="H1015" s="86" t="s">
        <v>344</v>
      </c>
      <c r="I1015" s="87" t="str">
        <f t="shared" si="40"/>
        <v>Golay0474_S0385</v>
      </c>
      <c r="J1015" s="87" t="str">
        <f t="shared" si="41"/>
        <v>gtcCACGCTATTGGAtgGTGYCAGCMGCCGCGGTA</v>
      </c>
      <c r="K1015" s="54" t="s">
        <v>346</v>
      </c>
      <c r="L1015" s="60" t="s">
        <v>348</v>
      </c>
      <c r="M1015" s="54" t="s">
        <v>345</v>
      </c>
      <c r="N1015" s="85">
        <v>5</v>
      </c>
      <c r="O1015" s="54" t="s">
        <v>564</v>
      </c>
      <c r="P1015" s="54">
        <v>35</v>
      </c>
    </row>
    <row r="1016" spans="2:16">
      <c r="B1016" s="54" t="s">
        <v>49</v>
      </c>
      <c r="C1016" s="54" t="s">
        <v>1786</v>
      </c>
      <c r="D1016" s="54" t="s">
        <v>258</v>
      </c>
      <c r="E1016" s="60" t="s">
        <v>259</v>
      </c>
      <c r="F1016" s="85" t="s">
        <v>342</v>
      </c>
      <c r="G1016" s="85" t="s">
        <v>343</v>
      </c>
      <c r="H1016" s="86" t="s">
        <v>344</v>
      </c>
      <c r="I1016" s="87" t="str">
        <f t="shared" si="40"/>
        <v>Golay0475_S1016</v>
      </c>
      <c r="J1016" s="87" t="str">
        <f t="shared" si="41"/>
        <v>gtcAACTTCACTTCCtgGTGYCAGCMGCCGCGGTA</v>
      </c>
      <c r="K1016" s="54" t="s">
        <v>346</v>
      </c>
      <c r="L1016" s="60" t="s">
        <v>348</v>
      </c>
      <c r="M1016" s="54" t="s">
        <v>345</v>
      </c>
      <c r="N1016" s="85">
        <v>5</v>
      </c>
      <c r="O1016" s="54" t="s">
        <v>564</v>
      </c>
      <c r="P1016" s="54">
        <v>35</v>
      </c>
    </row>
    <row r="1017" spans="2:16">
      <c r="B1017" s="54" t="s">
        <v>48</v>
      </c>
      <c r="C1017" s="54" t="s">
        <v>1787</v>
      </c>
      <c r="D1017" s="54" t="s">
        <v>260</v>
      </c>
      <c r="E1017" s="60" t="s">
        <v>261</v>
      </c>
      <c r="F1017" s="85" t="s">
        <v>342</v>
      </c>
      <c r="G1017" s="85" t="s">
        <v>343</v>
      </c>
      <c r="H1017" s="86" t="s">
        <v>344</v>
      </c>
      <c r="I1017" s="87" t="str">
        <f t="shared" si="40"/>
        <v>Golay0476_S0967</v>
      </c>
      <c r="J1017" s="87" t="str">
        <f t="shared" si="41"/>
        <v>gtcCCAGTGGATATAtgGTGYCAGCMGCCGCGGTA</v>
      </c>
      <c r="K1017" s="54" t="s">
        <v>346</v>
      </c>
      <c r="L1017" s="60" t="s">
        <v>348</v>
      </c>
      <c r="M1017" s="54" t="s">
        <v>345</v>
      </c>
      <c r="N1017" s="85">
        <v>5</v>
      </c>
      <c r="O1017" s="54" t="s">
        <v>564</v>
      </c>
      <c r="P1017" s="54">
        <v>35</v>
      </c>
    </row>
    <row r="1018" spans="2:16">
      <c r="B1018" s="54" t="s">
        <v>47</v>
      </c>
      <c r="C1018" s="54" t="s">
        <v>1788</v>
      </c>
      <c r="D1018" s="54" t="s">
        <v>262</v>
      </c>
      <c r="E1018" s="60" t="s">
        <v>263</v>
      </c>
      <c r="F1018" s="85" t="s">
        <v>342</v>
      </c>
      <c r="G1018" s="85" t="s">
        <v>343</v>
      </c>
      <c r="H1018" s="86" t="s">
        <v>344</v>
      </c>
      <c r="I1018" s="87" t="str">
        <f t="shared" si="40"/>
        <v>Golay0477_S0796</v>
      </c>
      <c r="J1018" s="87" t="str">
        <f t="shared" si="41"/>
        <v>gtcTGTGTGTAACGCtgGTGYCAGCMGCCGCGGTA</v>
      </c>
      <c r="K1018" s="54" t="s">
        <v>346</v>
      </c>
      <c r="L1018" s="60" t="s">
        <v>348</v>
      </c>
      <c r="M1018" s="54" t="s">
        <v>345</v>
      </c>
      <c r="N1018" s="85">
        <v>5</v>
      </c>
      <c r="O1018" s="54" t="s">
        <v>564</v>
      </c>
      <c r="P1018" s="54">
        <v>35</v>
      </c>
    </row>
    <row r="1019" spans="2:16">
      <c r="B1019" s="54" t="s">
        <v>46</v>
      </c>
      <c r="C1019" s="54" t="s">
        <v>1789</v>
      </c>
      <c r="D1019" s="54" t="s">
        <v>264</v>
      </c>
      <c r="E1019" s="60" t="s">
        <v>265</v>
      </c>
      <c r="F1019" s="85" t="s">
        <v>342</v>
      </c>
      <c r="G1019" s="85" t="s">
        <v>343</v>
      </c>
      <c r="H1019" s="86" t="s">
        <v>344</v>
      </c>
      <c r="I1019" s="87" t="str">
        <f t="shared" si="40"/>
        <v>Golay0478_S0518</v>
      </c>
      <c r="J1019" s="87" t="str">
        <f t="shared" si="41"/>
        <v>gtcCCAATCGTGCAAtgGTGYCAGCMGCCGCGGTA</v>
      </c>
      <c r="K1019" s="54" t="s">
        <v>346</v>
      </c>
      <c r="L1019" s="60" t="s">
        <v>348</v>
      </c>
      <c r="M1019" s="54" t="s">
        <v>345</v>
      </c>
      <c r="N1019" s="85">
        <v>5</v>
      </c>
      <c r="O1019" s="54" t="s">
        <v>564</v>
      </c>
      <c r="P1019" s="54">
        <v>35</v>
      </c>
    </row>
    <row r="1020" spans="2:16">
      <c r="B1020" s="54" t="s">
        <v>45</v>
      </c>
      <c r="C1020" s="54" t="s">
        <v>1790</v>
      </c>
      <c r="D1020" s="54" t="s">
        <v>266</v>
      </c>
      <c r="E1020" s="60" t="s">
        <v>267</v>
      </c>
      <c r="F1020" s="85" t="s">
        <v>342</v>
      </c>
      <c r="G1020" s="85" t="s">
        <v>343</v>
      </c>
      <c r="H1020" s="86" t="s">
        <v>344</v>
      </c>
      <c r="I1020" s="87" t="str">
        <f t="shared" si="40"/>
        <v>Golay0479_S0957</v>
      </c>
      <c r="J1020" s="87" t="str">
        <f t="shared" si="41"/>
        <v>gtcAGGCTAGCAGAGtgGTGYCAGCMGCCGCGGTA</v>
      </c>
      <c r="K1020" s="54" t="s">
        <v>346</v>
      </c>
      <c r="L1020" s="60" t="s">
        <v>348</v>
      </c>
      <c r="M1020" s="54" t="s">
        <v>345</v>
      </c>
      <c r="N1020" s="85">
        <v>5</v>
      </c>
      <c r="O1020" s="54" t="s">
        <v>564</v>
      </c>
      <c r="P1020" s="54">
        <v>35</v>
      </c>
    </row>
    <row r="1021" spans="2:16">
      <c r="B1021" s="54" t="s">
        <v>44</v>
      </c>
      <c r="C1021" s="54" t="s">
        <v>1791</v>
      </c>
      <c r="D1021" s="54" t="s">
        <v>268</v>
      </c>
      <c r="E1021" s="60" t="s">
        <v>269</v>
      </c>
      <c r="F1021" s="85" t="s">
        <v>342</v>
      </c>
      <c r="G1021" s="85" t="s">
        <v>343</v>
      </c>
      <c r="H1021" s="86" t="s">
        <v>344</v>
      </c>
      <c r="I1021" s="87" t="str">
        <f t="shared" si="40"/>
        <v>Golay0480_S1038</v>
      </c>
      <c r="J1021" s="87" t="str">
        <f t="shared" si="41"/>
        <v>gtcGTCACTCCGAACtgGTGYCAGCMGCCGCGGTA</v>
      </c>
      <c r="K1021" s="54" t="s">
        <v>346</v>
      </c>
      <c r="L1021" s="60" t="s">
        <v>348</v>
      </c>
      <c r="M1021" s="54" t="s">
        <v>345</v>
      </c>
      <c r="N1021" s="85">
        <v>5</v>
      </c>
      <c r="O1021" s="54" t="s">
        <v>564</v>
      </c>
      <c r="P1021" s="54">
        <v>35</v>
      </c>
    </row>
    <row r="1022" spans="2:16">
      <c r="B1022" s="54" t="s">
        <v>43</v>
      </c>
      <c r="C1022" s="54" t="s">
        <v>1792</v>
      </c>
      <c r="D1022" s="54" t="s">
        <v>270</v>
      </c>
      <c r="E1022" s="60" t="s">
        <v>271</v>
      </c>
      <c r="F1022" s="85" t="s">
        <v>342</v>
      </c>
      <c r="G1022" s="85" t="s">
        <v>343</v>
      </c>
      <c r="H1022" s="86" t="s">
        <v>344</v>
      </c>
      <c r="I1022" s="87" t="str">
        <f t="shared" si="40"/>
        <v>Golay0481_S0725</v>
      </c>
      <c r="J1022" s="87" t="str">
        <f t="shared" si="41"/>
        <v>gtcCACCGAAATCTGtgGTGYCAGCMGCCGCGGTA</v>
      </c>
      <c r="K1022" s="54" t="s">
        <v>346</v>
      </c>
      <c r="L1022" s="60" t="s">
        <v>348</v>
      </c>
      <c r="M1022" s="54" t="s">
        <v>345</v>
      </c>
      <c r="N1022" s="85">
        <v>5</v>
      </c>
      <c r="O1022" s="54" t="s">
        <v>564</v>
      </c>
      <c r="P1022" s="54">
        <v>35</v>
      </c>
    </row>
    <row r="1023" spans="2:16">
      <c r="B1023" s="54" t="s">
        <v>42</v>
      </c>
      <c r="C1023" s="54" t="s">
        <v>1793</v>
      </c>
      <c r="D1023" s="54" t="s">
        <v>272</v>
      </c>
      <c r="E1023" s="60" t="s">
        <v>273</v>
      </c>
      <c r="F1023" s="85" t="s">
        <v>342</v>
      </c>
      <c r="G1023" s="85" t="s">
        <v>343</v>
      </c>
      <c r="H1023" s="86" t="s">
        <v>344</v>
      </c>
      <c r="I1023" s="87" t="str">
        <f t="shared" si="40"/>
        <v>Golay0482_S0914</v>
      </c>
      <c r="J1023" s="87" t="str">
        <f t="shared" si="41"/>
        <v>gtcTGACGTAGAACTtgGTGYCAGCMGCCGCGGTA</v>
      </c>
      <c r="K1023" s="54" t="s">
        <v>346</v>
      </c>
      <c r="L1023" s="60" t="s">
        <v>348</v>
      </c>
      <c r="M1023" s="54" t="s">
        <v>345</v>
      </c>
      <c r="N1023" s="85">
        <v>5</v>
      </c>
      <c r="O1023" s="54" t="s">
        <v>564</v>
      </c>
      <c r="P1023" s="54">
        <v>35</v>
      </c>
    </row>
    <row r="1024" spans="2:16">
      <c r="B1024" s="54" t="s">
        <v>41</v>
      </c>
      <c r="C1024" s="54" t="s">
        <v>1794</v>
      </c>
      <c r="D1024" s="54" t="s">
        <v>274</v>
      </c>
      <c r="E1024" s="60" t="s">
        <v>275</v>
      </c>
      <c r="F1024" s="85" t="s">
        <v>342</v>
      </c>
      <c r="G1024" s="85" t="s">
        <v>343</v>
      </c>
      <c r="H1024" s="86" t="s">
        <v>344</v>
      </c>
      <c r="I1024" s="87" t="str">
        <f t="shared" si="40"/>
        <v>Golay0483_S0898</v>
      </c>
      <c r="J1024" s="87" t="str">
        <f t="shared" si="41"/>
        <v>gtcCTATGCCGGCTAtgGTGYCAGCMGCCGCGGTA</v>
      </c>
      <c r="K1024" s="54" t="s">
        <v>346</v>
      </c>
      <c r="L1024" s="60" t="s">
        <v>348</v>
      </c>
      <c r="M1024" s="54" t="s">
        <v>345</v>
      </c>
      <c r="N1024" s="85">
        <v>5</v>
      </c>
      <c r="O1024" s="54" t="s">
        <v>564</v>
      </c>
      <c r="P1024" s="54">
        <v>35</v>
      </c>
    </row>
    <row r="1025" spans="2:16">
      <c r="B1025" s="54" t="s">
        <v>40</v>
      </c>
      <c r="C1025" s="54" t="s">
        <v>1795</v>
      </c>
      <c r="D1025" s="54" t="s">
        <v>276</v>
      </c>
      <c r="E1025" s="60" t="s">
        <v>277</v>
      </c>
      <c r="F1025" s="85" t="s">
        <v>342</v>
      </c>
      <c r="G1025" s="85" t="s">
        <v>343</v>
      </c>
      <c r="H1025" s="86" t="s">
        <v>344</v>
      </c>
      <c r="I1025" s="87" t="str">
        <f t="shared" si="40"/>
        <v>Golay0484_S0916</v>
      </c>
      <c r="J1025" s="87" t="str">
        <f t="shared" si="41"/>
        <v>gtcGTGGTATGGGAGtgGTGYCAGCMGCCGCGGTA</v>
      </c>
      <c r="K1025" s="54" t="s">
        <v>346</v>
      </c>
      <c r="L1025" s="60" t="s">
        <v>348</v>
      </c>
      <c r="M1025" s="54" t="s">
        <v>345</v>
      </c>
      <c r="N1025" s="85">
        <v>5</v>
      </c>
      <c r="O1025" s="54" t="s">
        <v>564</v>
      </c>
      <c r="P1025" s="54">
        <v>35</v>
      </c>
    </row>
    <row r="1026" spans="2:16">
      <c r="B1026" s="54" t="s">
        <v>39</v>
      </c>
      <c r="C1026" s="54" t="s">
        <v>1796</v>
      </c>
      <c r="D1026" s="54" t="s">
        <v>278</v>
      </c>
      <c r="E1026" s="60" t="s">
        <v>279</v>
      </c>
      <c r="F1026" s="85" t="s">
        <v>342</v>
      </c>
      <c r="G1026" s="85" t="s">
        <v>343</v>
      </c>
      <c r="H1026" s="86" t="s">
        <v>344</v>
      </c>
      <c r="I1026" s="87" t="str">
        <f t="shared" si="40"/>
        <v>Golay0485_S1002</v>
      </c>
      <c r="J1026" s="87" t="str">
        <f t="shared" si="41"/>
        <v>gtcTGTACCAACCGAtgGTGYCAGCMGCCGCGGTA</v>
      </c>
      <c r="K1026" s="54" t="s">
        <v>346</v>
      </c>
      <c r="L1026" s="60" t="s">
        <v>348</v>
      </c>
      <c r="M1026" s="54" t="s">
        <v>345</v>
      </c>
      <c r="N1026" s="85">
        <v>5</v>
      </c>
      <c r="O1026" s="54" t="s">
        <v>564</v>
      </c>
      <c r="P1026" s="54">
        <v>35</v>
      </c>
    </row>
    <row r="1027" spans="2:16">
      <c r="B1027" s="54" t="s">
        <v>38</v>
      </c>
      <c r="C1027" s="54" t="s">
        <v>1797</v>
      </c>
      <c r="D1027" s="54" t="s">
        <v>280</v>
      </c>
      <c r="E1027" s="60" t="s">
        <v>281</v>
      </c>
      <c r="F1027" s="85" t="s">
        <v>342</v>
      </c>
      <c r="G1027" s="85" t="s">
        <v>343</v>
      </c>
      <c r="H1027" s="86" t="s">
        <v>344</v>
      </c>
      <c r="I1027" s="87" t="str">
        <f t="shared" ref="I1027:I1057" si="42">(D1027&amp;"_"&amp;C1027)</f>
        <v>Golay0486_S0844</v>
      </c>
      <c r="J1027" s="87" t="str">
        <f t="shared" ref="J1027:J1057" si="43">CONCATENATE(F1027,E1027,G1027,H1027)</f>
        <v>gtcAGGGTACAGGGTtgGTGYCAGCMGCCGCGGTA</v>
      </c>
      <c r="K1027" s="54" t="s">
        <v>346</v>
      </c>
      <c r="L1027" s="60" t="s">
        <v>348</v>
      </c>
      <c r="M1027" s="54" t="s">
        <v>345</v>
      </c>
      <c r="N1027" s="85">
        <v>5</v>
      </c>
      <c r="O1027" s="54" t="s">
        <v>564</v>
      </c>
      <c r="P1027" s="54">
        <v>35</v>
      </c>
    </row>
    <row r="1028" spans="2:16">
      <c r="B1028" s="54" t="s">
        <v>37</v>
      </c>
      <c r="C1028" s="54" t="s">
        <v>1798</v>
      </c>
      <c r="D1028" s="54" t="s">
        <v>282</v>
      </c>
      <c r="E1028" s="60" t="s">
        <v>283</v>
      </c>
      <c r="F1028" s="85" t="s">
        <v>342</v>
      </c>
      <c r="G1028" s="85" t="s">
        <v>343</v>
      </c>
      <c r="H1028" s="86" t="s">
        <v>344</v>
      </c>
      <c r="I1028" s="87" t="str">
        <f t="shared" si="42"/>
        <v>Golay0487_S0813</v>
      </c>
      <c r="J1028" s="87" t="str">
        <f t="shared" si="43"/>
        <v>gtcAGAGTGCTAATCtgGTGYCAGCMGCCGCGGTA</v>
      </c>
      <c r="K1028" s="54" t="s">
        <v>346</v>
      </c>
      <c r="L1028" s="60" t="s">
        <v>348</v>
      </c>
      <c r="M1028" s="54" t="s">
        <v>345</v>
      </c>
      <c r="N1028" s="85">
        <v>5</v>
      </c>
      <c r="O1028" s="54" t="s">
        <v>564</v>
      </c>
      <c r="P1028" s="54">
        <v>35</v>
      </c>
    </row>
    <row r="1029" spans="2:16">
      <c r="B1029" s="54" t="s">
        <v>36</v>
      </c>
      <c r="C1029" s="54" t="s">
        <v>1799</v>
      </c>
      <c r="D1029" s="54" t="s">
        <v>284</v>
      </c>
      <c r="E1029" s="60" t="s">
        <v>285</v>
      </c>
      <c r="F1029" s="85" t="s">
        <v>342</v>
      </c>
      <c r="G1029" s="85" t="s">
        <v>343</v>
      </c>
      <c r="H1029" s="86" t="s">
        <v>344</v>
      </c>
      <c r="I1029" s="87" t="str">
        <f t="shared" si="42"/>
        <v>Golay0488_S0641</v>
      </c>
      <c r="J1029" s="87" t="str">
        <f t="shared" si="43"/>
        <v>gtcTTGGCGGGTTATtgGTGYCAGCMGCCGCGGTA</v>
      </c>
      <c r="K1029" s="54" t="s">
        <v>346</v>
      </c>
      <c r="L1029" s="60" t="s">
        <v>348</v>
      </c>
      <c r="M1029" s="54" t="s">
        <v>345</v>
      </c>
      <c r="N1029" s="85">
        <v>5</v>
      </c>
      <c r="O1029" s="54" t="s">
        <v>564</v>
      </c>
      <c r="P1029" s="54">
        <v>35</v>
      </c>
    </row>
    <row r="1030" spans="2:16">
      <c r="B1030" s="54" t="s">
        <v>35</v>
      </c>
      <c r="C1030" s="54" t="s">
        <v>1800</v>
      </c>
      <c r="D1030" s="54" t="s">
        <v>286</v>
      </c>
      <c r="E1030" s="60" t="s">
        <v>287</v>
      </c>
      <c r="F1030" s="85" t="s">
        <v>342</v>
      </c>
      <c r="G1030" s="85" t="s">
        <v>343</v>
      </c>
      <c r="H1030" s="86" t="s">
        <v>344</v>
      </c>
      <c r="I1030" s="87" t="str">
        <f t="shared" si="42"/>
        <v>Golay0489_S0973</v>
      </c>
      <c r="J1030" s="87" t="str">
        <f t="shared" si="43"/>
        <v>gtcCACGATGGTCATtgGTGYCAGCMGCCGCGGTA</v>
      </c>
      <c r="K1030" s="54" t="s">
        <v>346</v>
      </c>
      <c r="L1030" s="60" t="s">
        <v>348</v>
      </c>
      <c r="M1030" s="54" t="s">
        <v>345</v>
      </c>
      <c r="N1030" s="85">
        <v>5</v>
      </c>
      <c r="O1030" s="54" t="s">
        <v>564</v>
      </c>
      <c r="P1030" s="54">
        <v>35</v>
      </c>
    </row>
    <row r="1031" spans="2:16">
      <c r="B1031" s="54" t="s">
        <v>34</v>
      </c>
      <c r="C1031" s="54" t="s">
        <v>1801</v>
      </c>
      <c r="D1031" s="54" t="s">
        <v>288</v>
      </c>
      <c r="E1031" s="60" t="s">
        <v>289</v>
      </c>
      <c r="F1031" s="85" t="s">
        <v>342</v>
      </c>
      <c r="G1031" s="85" t="s">
        <v>343</v>
      </c>
      <c r="H1031" s="86" t="s">
        <v>344</v>
      </c>
      <c r="I1031" s="87" t="str">
        <f t="shared" si="42"/>
        <v>Golay0490_S0783</v>
      </c>
      <c r="J1031" s="87" t="str">
        <f t="shared" si="43"/>
        <v>gtcGTCACCAATCCGtgGTGYCAGCMGCCGCGGTA</v>
      </c>
      <c r="K1031" s="54" t="s">
        <v>346</v>
      </c>
      <c r="L1031" s="60" t="s">
        <v>348</v>
      </c>
      <c r="M1031" s="54" t="s">
        <v>345</v>
      </c>
      <c r="N1031" s="85">
        <v>5</v>
      </c>
      <c r="O1031" s="54" t="s">
        <v>564</v>
      </c>
      <c r="P1031" s="54">
        <v>35</v>
      </c>
    </row>
    <row r="1032" spans="2:16">
      <c r="B1032" s="54" t="s">
        <v>33</v>
      </c>
      <c r="C1032" s="54" t="s">
        <v>1802</v>
      </c>
      <c r="D1032" s="54" t="s">
        <v>290</v>
      </c>
      <c r="E1032" s="60" t="s">
        <v>291</v>
      </c>
      <c r="F1032" s="85" t="s">
        <v>342</v>
      </c>
      <c r="G1032" s="85" t="s">
        <v>343</v>
      </c>
      <c r="H1032" s="86" t="s">
        <v>344</v>
      </c>
      <c r="I1032" s="87" t="str">
        <f t="shared" si="42"/>
        <v>Golay0491_S0672</v>
      </c>
      <c r="J1032" s="87" t="str">
        <f t="shared" si="43"/>
        <v>gtcCACTAACAAACGtgGTGYCAGCMGCCGCGGTA</v>
      </c>
      <c r="K1032" s="54" t="s">
        <v>346</v>
      </c>
      <c r="L1032" s="60" t="s">
        <v>348</v>
      </c>
      <c r="M1032" s="54" t="s">
        <v>345</v>
      </c>
      <c r="N1032" s="85">
        <v>5</v>
      </c>
      <c r="O1032" s="54" t="s">
        <v>564</v>
      </c>
      <c r="P1032" s="54">
        <v>35</v>
      </c>
    </row>
    <row r="1033" spans="2:16">
      <c r="B1033" s="54" t="s">
        <v>32</v>
      </c>
      <c r="C1033" s="54" t="s">
        <v>1803</v>
      </c>
      <c r="D1033" s="54" t="s">
        <v>292</v>
      </c>
      <c r="E1033" s="60" t="s">
        <v>293</v>
      </c>
      <c r="F1033" s="85" t="s">
        <v>342</v>
      </c>
      <c r="G1033" s="85" t="s">
        <v>343</v>
      </c>
      <c r="H1033" s="86" t="s">
        <v>344</v>
      </c>
      <c r="I1033" s="87" t="str">
        <f t="shared" si="42"/>
        <v>Golay0492_S0491</v>
      </c>
      <c r="J1033" s="87" t="str">
        <f t="shared" si="43"/>
        <v>gtcTTCCAGGCAGATtgGTGYCAGCMGCCGCGGTA</v>
      </c>
      <c r="K1033" s="54" t="s">
        <v>346</v>
      </c>
      <c r="L1033" s="60" t="s">
        <v>348</v>
      </c>
      <c r="M1033" s="54" t="s">
        <v>345</v>
      </c>
      <c r="N1033" s="85">
        <v>5</v>
      </c>
      <c r="O1033" s="54" t="s">
        <v>564</v>
      </c>
      <c r="P1033" s="54">
        <v>35</v>
      </c>
    </row>
    <row r="1034" spans="2:16">
      <c r="B1034" s="54" t="s">
        <v>31</v>
      </c>
      <c r="C1034" s="54" t="s">
        <v>1804</v>
      </c>
      <c r="D1034" s="54" t="s">
        <v>294</v>
      </c>
      <c r="E1034" s="60" t="s">
        <v>295</v>
      </c>
      <c r="F1034" s="85" t="s">
        <v>342</v>
      </c>
      <c r="G1034" s="85" t="s">
        <v>343</v>
      </c>
      <c r="H1034" s="86" t="s">
        <v>344</v>
      </c>
      <c r="I1034" s="87" t="str">
        <f t="shared" si="42"/>
        <v>Golay0493_S0634</v>
      </c>
      <c r="J1034" s="87" t="str">
        <f t="shared" si="43"/>
        <v>gtcTATGGTACCCAGtgGTGYCAGCMGCCGCGGTA</v>
      </c>
      <c r="K1034" s="54" t="s">
        <v>346</v>
      </c>
      <c r="L1034" s="60" t="s">
        <v>348</v>
      </c>
      <c r="M1034" s="54" t="s">
        <v>345</v>
      </c>
      <c r="N1034" s="85">
        <v>5</v>
      </c>
      <c r="O1034" s="54" t="s">
        <v>564</v>
      </c>
      <c r="P1034" s="54">
        <v>35</v>
      </c>
    </row>
    <row r="1035" spans="2:16">
      <c r="B1035" s="54" t="s">
        <v>30</v>
      </c>
      <c r="C1035" s="54" t="s">
        <v>1805</v>
      </c>
      <c r="D1035" s="54" t="s">
        <v>296</v>
      </c>
      <c r="E1035" s="60" t="s">
        <v>297</v>
      </c>
      <c r="F1035" s="85" t="s">
        <v>342</v>
      </c>
      <c r="G1035" s="85" t="s">
        <v>343</v>
      </c>
      <c r="H1035" s="86" t="s">
        <v>344</v>
      </c>
      <c r="I1035" s="87" t="str">
        <f t="shared" si="42"/>
        <v>Golay0494_S0731</v>
      </c>
      <c r="J1035" s="87" t="str">
        <f t="shared" si="43"/>
        <v>gtcCACGACTTGACAtgGTGYCAGCMGCCGCGGTA</v>
      </c>
      <c r="K1035" s="54" t="s">
        <v>346</v>
      </c>
      <c r="L1035" s="60" t="s">
        <v>348</v>
      </c>
      <c r="M1035" s="54" t="s">
        <v>345</v>
      </c>
      <c r="N1035" s="85">
        <v>5</v>
      </c>
      <c r="O1035" s="54" t="s">
        <v>564</v>
      </c>
      <c r="P1035" s="54">
        <v>35</v>
      </c>
    </row>
    <row r="1036" spans="2:16">
      <c r="B1036" s="54" t="s">
        <v>29</v>
      </c>
      <c r="C1036" s="54" t="s">
        <v>1806</v>
      </c>
      <c r="D1036" s="54" t="s">
        <v>298</v>
      </c>
      <c r="E1036" s="60" t="s">
        <v>299</v>
      </c>
      <c r="F1036" s="85" t="s">
        <v>342</v>
      </c>
      <c r="G1036" s="85" t="s">
        <v>343</v>
      </c>
      <c r="H1036" s="86" t="s">
        <v>344</v>
      </c>
      <c r="I1036" s="87" t="str">
        <f t="shared" si="42"/>
        <v>Golay0495_S1007</v>
      </c>
      <c r="J1036" s="87" t="str">
        <f t="shared" si="43"/>
        <v>gtcCTTGGAGGCTTAtgGTGYCAGCMGCCGCGGTA</v>
      </c>
      <c r="K1036" s="54" t="s">
        <v>346</v>
      </c>
      <c r="L1036" s="60" t="s">
        <v>348</v>
      </c>
      <c r="M1036" s="54" t="s">
        <v>345</v>
      </c>
      <c r="N1036" s="85">
        <v>5</v>
      </c>
      <c r="O1036" s="54" t="s">
        <v>564</v>
      </c>
      <c r="P1036" s="54">
        <v>35</v>
      </c>
    </row>
    <row r="1037" spans="2:16">
      <c r="B1037" s="54" t="s">
        <v>28</v>
      </c>
      <c r="C1037" s="54" t="s">
        <v>1807</v>
      </c>
      <c r="D1037" s="54" t="s">
        <v>300</v>
      </c>
      <c r="E1037" s="60" t="s">
        <v>301</v>
      </c>
      <c r="F1037" s="85" t="s">
        <v>342</v>
      </c>
      <c r="G1037" s="85" t="s">
        <v>343</v>
      </c>
      <c r="H1037" s="86" t="s">
        <v>344</v>
      </c>
      <c r="I1037" s="87" t="str">
        <f t="shared" si="42"/>
        <v>Golay0496_S0786</v>
      </c>
      <c r="J1037" s="87" t="str">
        <f t="shared" si="43"/>
        <v>gtcACGTGGTTCCACtgGTGYCAGCMGCCGCGGTA</v>
      </c>
      <c r="K1037" s="54" t="s">
        <v>346</v>
      </c>
      <c r="L1037" s="60" t="s">
        <v>348</v>
      </c>
      <c r="M1037" s="54" t="s">
        <v>345</v>
      </c>
      <c r="N1037" s="85">
        <v>5</v>
      </c>
      <c r="O1037" s="54" t="s">
        <v>564</v>
      </c>
      <c r="P1037" s="54">
        <v>35</v>
      </c>
    </row>
    <row r="1038" spans="2:16">
      <c r="B1038" s="54" t="s">
        <v>27</v>
      </c>
      <c r="C1038" s="54" t="s">
        <v>1808</v>
      </c>
      <c r="D1038" s="54" t="s">
        <v>302</v>
      </c>
      <c r="E1038" s="60" t="s">
        <v>303</v>
      </c>
      <c r="F1038" s="85" t="s">
        <v>342</v>
      </c>
      <c r="G1038" s="85" t="s">
        <v>343</v>
      </c>
      <c r="H1038" s="86" t="s">
        <v>344</v>
      </c>
      <c r="I1038" s="87" t="str">
        <f t="shared" si="42"/>
        <v>Golay0497_S0509</v>
      </c>
      <c r="J1038" s="87" t="str">
        <f t="shared" si="43"/>
        <v>gtcGACGCTTTGCTGtgGTGYCAGCMGCCGCGGTA</v>
      </c>
      <c r="K1038" s="54" t="s">
        <v>346</v>
      </c>
      <c r="L1038" s="60" t="s">
        <v>348</v>
      </c>
      <c r="M1038" s="54" t="s">
        <v>345</v>
      </c>
      <c r="N1038" s="85">
        <v>5</v>
      </c>
      <c r="O1038" s="54" t="s">
        <v>564</v>
      </c>
      <c r="P1038" s="54">
        <v>35</v>
      </c>
    </row>
    <row r="1039" spans="2:16">
      <c r="B1039" s="54" t="s">
        <v>26</v>
      </c>
      <c r="C1039" s="54" t="s">
        <v>1809</v>
      </c>
      <c r="D1039" s="54" t="s">
        <v>304</v>
      </c>
      <c r="E1039" s="60" t="s">
        <v>305</v>
      </c>
      <c r="F1039" s="85" t="s">
        <v>342</v>
      </c>
      <c r="G1039" s="85" t="s">
        <v>343</v>
      </c>
      <c r="H1039" s="86" t="s">
        <v>344</v>
      </c>
      <c r="I1039" s="87" t="str">
        <f t="shared" si="42"/>
        <v>Golay0498_S0534</v>
      </c>
      <c r="J1039" s="87" t="str">
        <f t="shared" si="43"/>
        <v>gtcACAGGGTTTGTAtgGTGYCAGCMGCCGCGGTA</v>
      </c>
      <c r="K1039" s="54" t="s">
        <v>346</v>
      </c>
      <c r="L1039" s="60" t="s">
        <v>348</v>
      </c>
      <c r="M1039" s="54" t="s">
        <v>345</v>
      </c>
      <c r="N1039" s="85">
        <v>5</v>
      </c>
      <c r="O1039" s="54" t="s">
        <v>564</v>
      </c>
      <c r="P1039" s="54">
        <v>35</v>
      </c>
    </row>
    <row r="1040" spans="2:16">
      <c r="B1040" s="54" t="s">
        <v>24</v>
      </c>
      <c r="C1040" s="54" t="s">
        <v>1810</v>
      </c>
      <c r="D1040" s="54" t="s">
        <v>306</v>
      </c>
      <c r="E1040" s="60" t="s">
        <v>307</v>
      </c>
      <c r="F1040" s="85" t="s">
        <v>342</v>
      </c>
      <c r="G1040" s="85" t="s">
        <v>343</v>
      </c>
      <c r="H1040" s="86" t="s">
        <v>344</v>
      </c>
      <c r="I1040" s="87" t="str">
        <f t="shared" si="42"/>
        <v>Golay0499_S0610</v>
      </c>
      <c r="J1040" s="87" t="str">
        <f t="shared" si="43"/>
        <v>gtcGCCTATGAGATCtgGTGYCAGCMGCCGCGGTA</v>
      </c>
      <c r="K1040" s="54" t="s">
        <v>346</v>
      </c>
      <c r="L1040" s="60" t="s">
        <v>348</v>
      </c>
      <c r="M1040" s="54" t="s">
        <v>345</v>
      </c>
      <c r="N1040" s="85">
        <v>5</v>
      </c>
      <c r="O1040" s="54" t="s">
        <v>564</v>
      </c>
      <c r="P1040" s="54">
        <v>35</v>
      </c>
    </row>
    <row r="1041" spans="2:16">
      <c r="B1041" s="54" t="s">
        <v>23</v>
      </c>
      <c r="C1041" s="54" t="s">
        <v>1811</v>
      </c>
      <c r="D1041" s="54" t="s">
        <v>308</v>
      </c>
      <c r="E1041" s="60" t="s">
        <v>309</v>
      </c>
      <c r="F1041" s="85" t="s">
        <v>342</v>
      </c>
      <c r="G1041" s="85" t="s">
        <v>343</v>
      </c>
      <c r="H1041" s="86" t="s">
        <v>344</v>
      </c>
      <c r="I1041" s="87" t="str">
        <f t="shared" si="42"/>
        <v>Golay0500_S0962</v>
      </c>
      <c r="J1041" s="87" t="str">
        <f t="shared" si="43"/>
        <v>gtcCAAACCTATGGCtgGTGYCAGCMGCCGCGGTA</v>
      </c>
      <c r="K1041" s="54" t="s">
        <v>346</v>
      </c>
      <c r="L1041" s="60" t="s">
        <v>348</v>
      </c>
      <c r="M1041" s="54" t="s">
        <v>345</v>
      </c>
      <c r="N1041" s="85">
        <v>5</v>
      </c>
      <c r="O1041" s="54" t="s">
        <v>564</v>
      </c>
      <c r="P1041" s="54">
        <v>35</v>
      </c>
    </row>
    <row r="1042" spans="2:16">
      <c r="B1042" s="54" t="s">
        <v>22</v>
      </c>
      <c r="C1042" s="54" t="s">
        <v>1812</v>
      </c>
      <c r="D1042" s="54" t="s">
        <v>310</v>
      </c>
      <c r="E1042" s="60" t="s">
        <v>311</v>
      </c>
      <c r="F1042" s="85" t="s">
        <v>342</v>
      </c>
      <c r="G1042" s="85" t="s">
        <v>343</v>
      </c>
      <c r="H1042" s="86" t="s">
        <v>344</v>
      </c>
      <c r="I1042" s="87" t="str">
        <f t="shared" si="42"/>
        <v>Golay0501_S0811</v>
      </c>
      <c r="J1042" s="87" t="str">
        <f t="shared" si="43"/>
        <v>gtcATCGCTTAAGGCtgGTGYCAGCMGCCGCGGTA</v>
      </c>
      <c r="K1042" s="54" t="s">
        <v>346</v>
      </c>
      <c r="L1042" s="60" t="s">
        <v>348</v>
      </c>
      <c r="M1042" s="54" t="s">
        <v>345</v>
      </c>
      <c r="N1042" s="85">
        <v>5</v>
      </c>
      <c r="O1042" s="54" t="s">
        <v>564</v>
      </c>
      <c r="P1042" s="54">
        <v>35</v>
      </c>
    </row>
    <row r="1043" spans="2:16">
      <c r="B1043" s="54" t="s">
        <v>21</v>
      </c>
      <c r="C1043" s="54" t="s">
        <v>1813</v>
      </c>
      <c r="D1043" s="54" t="s">
        <v>312</v>
      </c>
      <c r="E1043" s="60" t="s">
        <v>313</v>
      </c>
      <c r="F1043" s="85" t="s">
        <v>342</v>
      </c>
      <c r="G1043" s="85" t="s">
        <v>343</v>
      </c>
      <c r="H1043" s="86" t="s">
        <v>344</v>
      </c>
      <c r="I1043" s="87" t="str">
        <f t="shared" si="42"/>
        <v>Golay0502_S0551</v>
      </c>
      <c r="J1043" s="87" t="str">
        <f t="shared" si="43"/>
        <v>gtcACCATCCAACGAtgGTGYCAGCMGCCGCGGTA</v>
      </c>
      <c r="K1043" s="54" t="s">
        <v>346</v>
      </c>
      <c r="L1043" s="60" t="s">
        <v>348</v>
      </c>
      <c r="M1043" s="54" t="s">
        <v>345</v>
      </c>
      <c r="N1043" s="85">
        <v>5</v>
      </c>
      <c r="O1043" s="54" t="s">
        <v>564</v>
      </c>
      <c r="P1043" s="54">
        <v>35</v>
      </c>
    </row>
    <row r="1044" spans="2:16">
      <c r="B1044" s="54" t="s">
        <v>20</v>
      </c>
      <c r="C1044" s="84" t="s">
        <v>1814</v>
      </c>
      <c r="D1044" s="54" t="s">
        <v>314</v>
      </c>
      <c r="E1044" s="60" t="s">
        <v>315</v>
      </c>
      <c r="F1044" s="85" t="s">
        <v>342</v>
      </c>
      <c r="G1044" s="85" t="s">
        <v>343</v>
      </c>
      <c r="H1044" s="86" t="s">
        <v>344</v>
      </c>
      <c r="I1044" s="87" t="str">
        <f t="shared" si="42"/>
        <v>Golay0503_SNEG14</v>
      </c>
      <c r="J1044" s="87" t="str">
        <f t="shared" si="43"/>
        <v>gtcGCAATAGGAGGAtgGTGYCAGCMGCCGCGGTA</v>
      </c>
      <c r="K1044" s="54" t="s">
        <v>346</v>
      </c>
      <c r="L1044" s="60" t="s">
        <v>348</v>
      </c>
      <c r="M1044" s="54" t="s">
        <v>345</v>
      </c>
      <c r="N1044" s="85">
        <v>5</v>
      </c>
      <c r="O1044" s="54" t="s">
        <v>565</v>
      </c>
      <c r="P1044" s="54">
        <v>35</v>
      </c>
    </row>
    <row r="1045" spans="2:16">
      <c r="B1045" s="54" t="s">
        <v>19</v>
      </c>
      <c r="C1045" s="54" t="s">
        <v>1815</v>
      </c>
      <c r="D1045" s="54" t="s">
        <v>316</v>
      </c>
      <c r="E1045" s="60" t="s">
        <v>317</v>
      </c>
      <c r="F1045" s="85" t="s">
        <v>342</v>
      </c>
      <c r="G1045" s="85" t="s">
        <v>343</v>
      </c>
      <c r="H1045" s="86" t="s">
        <v>344</v>
      </c>
      <c r="I1045" s="87" t="str">
        <f t="shared" si="42"/>
        <v>Golay0504_S0879</v>
      </c>
      <c r="J1045" s="87" t="str">
        <f t="shared" si="43"/>
        <v>gtcCCGAACGTCACTtgGTGYCAGCMGCCGCGGTA</v>
      </c>
      <c r="K1045" s="54" t="s">
        <v>346</v>
      </c>
      <c r="L1045" s="60" t="s">
        <v>348</v>
      </c>
      <c r="M1045" s="54" t="s">
        <v>345</v>
      </c>
      <c r="N1045" s="85">
        <v>5</v>
      </c>
      <c r="O1045" s="54" t="s">
        <v>564</v>
      </c>
      <c r="P1045" s="54">
        <v>35</v>
      </c>
    </row>
    <row r="1046" spans="2:16">
      <c r="B1046" s="54" t="s">
        <v>18</v>
      </c>
      <c r="C1046" s="54" t="s">
        <v>1816</v>
      </c>
      <c r="D1046" s="54" t="s">
        <v>318</v>
      </c>
      <c r="E1046" s="60" t="s">
        <v>319</v>
      </c>
      <c r="F1046" s="85" t="s">
        <v>342</v>
      </c>
      <c r="G1046" s="85" t="s">
        <v>343</v>
      </c>
      <c r="H1046" s="86" t="s">
        <v>344</v>
      </c>
      <c r="I1046" s="87" t="str">
        <f t="shared" si="42"/>
        <v>Golay0505_S0772</v>
      </c>
      <c r="J1046" s="87" t="str">
        <f t="shared" si="43"/>
        <v>gtcACACCAACACCAtgGTGYCAGCMGCCGCGGTA</v>
      </c>
      <c r="K1046" s="54" t="s">
        <v>346</v>
      </c>
      <c r="L1046" s="60" t="s">
        <v>348</v>
      </c>
      <c r="M1046" s="54" t="s">
        <v>345</v>
      </c>
      <c r="N1046" s="85">
        <v>5</v>
      </c>
      <c r="O1046" s="54" t="s">
        <v>564</v>
      </c>
      <c r="P1046" s="54">
        <v>35</v>
      </c>
    </row>
    <row r="1047" spans="2:16">
      <c r="B1047" s="54" t="s">
        <v>17</v>
      </c>
      <c r="C1047" s="54" t="s">
        <v>1817</v>
      </c>
      <c r="D1047" s="54" t="s">
        <v>320</v>
      </c>
      <c r="E1047" s="60" t="s">
        <v>321</v>
      </c>
      <c r="F1047" s="85" t="s">
        <v>342</v>
      </c>
      <c r="G1047" s="85" t="s">
        <v>343</v>
      </c>
      <c r="H1047" s="86" t="s">
        <v>344</v>
      </c>
      <c r="I1047" s="87" t="str">
        <f t="shared" si="42"/>
        <v>Golay0506_S0675</v>
      </c>
      <c r="J1047" s="87" t="str">
        <f t="shared" si="43"/>
        <v>gtcCCATCACATAGGtgGTGYCAGCMGCCGCGGTA</v>
      </c>
      <c r="K1047" s="54" t="s">
        <v>346</v>
      </c>
      <c r="L1047" s="60" t="s">
        <v>348</v>
      </c>
      <c r="M1047" s="54" t="s">
        <v>345</v>
      </c>
      <c r="N1047" s="85">
        <v>5</v>
      </c>
      <c r="O1047" s="54" t="s">
        <v>564</v>
      </c>
      <c r="P1047" s="54">
        <v>35</v>
      </c>
    </row>
    <row r="1048" spans="2:16">
      <c r="B1048" s="54" t="s">
        <v>16</v>
      </c>
      <c r="C1048" s="54" t="s">
        <v>1818</v>
      </c>
      <c r="D1048" s="54" t="s">
        <v>322</v>
      </c>
      <c r="E1048" s="60" t="s">
        <v>323</v>
      </c>
      <c r="F1048" s="85" t="s">
        <v>342</v>
      </c>
      <c r="G1048" s="85" t="s">
        <v>343</v>
      </c>
      <c r="H1048" s="86" t="s">
        <v>344</v>
      </c>
      <c r="I1048" s="87" t="str">
        <f t="shared" si="42"/>
        <v>Golay0507_S0718</v>
      </c>
      <c r="J1048" s="87" t="str">
        <f t="shared" si="43"/>
        <v>gtcCGACACGGAGAAtgGTGYCAGCMGCCGCGGTA</v>
      </c>
      <c r="K1048" s="54" t="s">
        <v>346</v>
      </c>
      <c r="L1048" s="60" t="s">
        <v>348</v>
      </c>
      <c r="M1048" s="54" t="s">
        <v>345</v>
      </c>
      <c r="N1048" s="85">
        <v>5</v>
      </c>
      <c r="O1048" s="54" t="s">
        <v>564</v>
      </c>
      <c r="P1048" s="54">
        <v>35</v>
      </c>
    </row>
    <row r="1049" spans="2:16">
      <c r="B1049" s="54" t="s">
        <v>15</v>
      </c>
      <c r="C1049" s="84" t="s">
        <v>1819</v>
      </c>
      <c r="D1049" s="54" t="s">
        <v>324</v>
      </c>
      <c r="E1049" s="60" t="s">
        <v>325</v>
      </c>
      <c r="F1049" s="85" t="s">
        <v>342</v>
      </c>
      <c r="G1049" s="85" t="s">
        <v>343</v>
      </c>
      <c r="H1049" s="86" t="s">
        <v>344</v>
      </c>
      <c r="I1049" s="87" t="str">
        <f t="shared" si="42"/>
        <v>Golay0508_SNEG13</v>
      </c>
      <c r="J1049" s="87" t="str">
        <f t="shared" si="43"/>
        <v>gtcGAACCTATGACAtgGTGYCAGCMGCCGCGGTA</v>
      </c>
      <c r="K1049" s="54" t="s">
        <v>346</v>
      </c>
      <c r="L1049" s="60" t="s">
        <v>348</v>
      </c>
      <c r="M1049" s="54" t="s">
        <v>345</v>
      </c>
      <c r="N1049" s="85">
        <v>5</v>
      </c>
      <c r="O1049" s="54" t="s">
        <v>565</v>
      </c>
      <c r="P1049" s="54">
        <v>35</v>
      </c>
    </row>
    <row r="1050" spans="2:16">
      <c r="B1050" s="54" t="s">
        <v>14</v>
      </c>
      <c r="C1050" s="54" t="s">
        <v>1820</v>
      </c>
      <c r="D1050" s="54" t="s">
        <v>326</v>
      </c>
      <c r="E1050" s="60" t="s">
        <v>327</v>
      </c>
      <c r="F1050" s="85" t="s">
        <v>342</v>
      </c>
      <c r="G1050" s="85" t="s">
        <v>343</v>
      </c>
      <c r="H1050" s="86" t="s">
        <v>344</v>
      </c>
      <c r="I1050" s="87" t="str">
        <f t="shared" si="42"/>
        <v>Golay0509_S0577</v>
      </c>
      <c r="J1050" s="87" t="str">
        <f t="shared" si="43"/>
        <v>gtcATGCCGGTAATAtgGTGYCAGCMGCCGCGGTA</v>
      </c>
      <c r="K1050" s="54" t="s">
        <v>346</v>
      </c>
      <c r="L1050" s="60" t="s">
        <v>348</v>
      </c>
      <c r="M1050" s="54" t="s">
        <v>345</v>
      </c>
      <c r="N1050" s="85">
        <v>5</v>
      </c>
      <c r="O1050" s="54" t="s">
        <v>564</v>
      </c>
      <c r="P1050" s="54">
        <v>35</v>
      </c>
    </row>
    <row r="1051" spans="2:16">
      <c r="B1051" s="54" t="s">
        <v>13</v>
      </c>
      <c r="C1051" s="54" t="s">
        <v>1821</v>
      </c>
      <c r="D1051" s="54" t="s">
        <v>328</v>
      </c>
      <c r="E1051" s="60" t="s">
        <v>329</v>
      </c>
      <c r="F1051" s="85" t="s">
        <v>342</v>
      </c>
      <c r="G1051" s="85" t="s">
        <v>343</v>
      </c>
      <c r="H1051" s="86" t="s">
        <v>344</v>
      </c>
      <c r="I1051" s="87" t="str">
        <f t="shared" si="42"/>
        <v>Golay0510_S0595</v>
      </c>
      <c r="J1051" s="87" t="str">
        <f t="shared" si="43"/>
        <v>gtcGAACAGCTCTACtgGTGYCAGCMGCCGCGGTA</v>
      </c>
      <c r="K1051" s="54" t="s">
        <v>346</v>
      </c>
      <c r="L1051" s="60" t="s">
        <v>348</v>
      </c>
      <c r="M1051" s="54" t="s">
        <v>345</v>
      </c>
      <c r="N1051" s="85">
        <v>5</v>
      </c>
      <c r="O1051" s="54" t="s">
        <v>564</v>
      </c>
      <c r="P1051" s="54">
        <v>35</v>
      </c>
    </row>
    <row r="1052" spans="2:16">
      <c r="B1052" s="54" t="s">
        <v>12</v>
      </c>
      <c r="C1052" s="54" t="s">
        <v>1822</v>
      </c>
      <c r="D1052" s="54" t="s">
        <v>330</v>
      </c>
      <c r="E1052" s="60" t="s">
        <v>331</v>
      </c>
      <c r="F1052" s="85" t="s">
        <v>342</v>
      </c>
      <c r="G1052" s="85" t="s">
        <v>343</v>
      </c>
      <c r="H1052" s="86" t="s">
        <v>344</v>
      </c>
      <c r="I1052" s="87" t="str">
        <f t="shared" si="42"/>
        <v>Golay0511_S0555</v>
      </c>
      <c r="J1052" s="87" t="str">
        <f t="shared" si="43"/>
        <v>gtcGTGAGTCATACCtgGTGYCAGCMGCCGCGGTA</v>
      </c>
      <c r="K1052" s="54" t="s">
        <v>346</v>
      </c>
      <c r="L1052" s="60" t="s">
        <v>348</v>
      </c>
      <c r="M1052" s="54" t="s">
        <v>345</v>
      </c>
      <c r="N1052" s="85">
        <v>5</v>
      </c>
      <c r="O1052" s="54" t="s">
        <v>564</v>
      </c>
      <c r="P1052" s="54">
        <v>35</v>
      </c>
    </row>
    <row r="1053" spans="2:16">
      <c r="B1053" s="54" t="s">
        <v>11</v>
      </c>
      <c r="C1053" s="54" t="s">
        <v>1823</v>
      </c>
      <c r="D1053" s="54" t="s">
        <v>332</v>
      </c>
      <c r="E1053" s="60" t="s">
        <v>333</v>
      </c>
      <c r="F1053" s="85" t="s">
        <v>342</v>
      </c>
      <c r="G1053" s="85" t="s">
        <v>343</v>
      </c>
      <c r="H1053" s="86" t="s">
        <v>344</v>
      </c>
      <c r="I1053" s="87" t="str">
        <f t="shared" si="42"/>
        <v>Golay0512_S1053</v>
      </c>
      <c r="J1053" s="87" t="str">
        <f t="shared" si="43"/>
        <v>gtcTGGCCGTTACTGtgGTGYCAGCMGCCGCGGTA</v>
      </c>
      <c r="K1053" s="54" t="s">
        <v>346</v>
      </c>
      <c r="L1053" s="60" t="s">
        <v>348</v>
      </c>
      <c r="M1053" s="54" t="s">
        <v>345</v>
      </c>
      <c r="N1053" s="85">
        <v>5</v>
      </c>
      <c r="O1053" s="54" t="s">
        <v>564</v>
      </c>
      <c r="P1053" s="54">
        <v>35</v>
      </c>
    </row>
    <row r="1054" spans="2:16">
      <c r="B1054" s="54" t="s">
        <v>10</v>
      </c>
      <c r="C1054" s="84" t="s">
        <v>1827</v>
      </c>
      <c r="D1054" s="54" t="s">
        <v>334</v>
      </c>
      <c r="E1054" s="60" t="s">
        <v>335</v>
      </c>
      <c r="F1054" s="85" t="s">
        <v>342</v>
      </c>
      <c r="G1054" s="85" t="s">
        <v>343</v>
      </c>
      <c r="H1054" s="86" t="s">
        <v>344</v>
      </c>
      <c r="I1054" s="87" t="str">
        <f t="shared" si="42"/>
        <v>Golay0513_SNEG14D</v>
      </c>
      <c r="J1054" s="87" t="str">
        <f t="shared" si="43"/>
        <v>gtcTAGAGCTGCCATtgGTGYCAGCMGCCGCGGTA</v>
      </c>
      <c r="K1054" s="54" t="s">
        <v>346</v>
      </c>
      <c r="L1054" s="60" t="s">
        <v>348</v>
      </c>
      <c r="M1054" s="54" t="s">
        <v>345</v>
      </c>
      <c r="N1054" s="85">
        <v>5</v>
      </c>
      <c r="O1054" s="54" t="s">
        <v>565</v>
      </c>
      <c r="P1054" s="54">
        <v>35</v>
      </c>
    </row>
    <row r="1055" spans="2:16">
      <c r="B1055" s="54" t="s">
        <v>9</v>
      </c>
      <c r="C1055" s="84" t="s">
        <v>1824</v>
      </c>
      <c r="D1055" s="54" t="s">
        <v>336</v>
      </c>
      <c r="E1055" s="60" t="s">
        <v>337</v>
      </c>
      <c r="F1055" s="85" t="s">
        <v>342</v>
      </c>
      <c r="G1055" s="85" t="s">
        <v>343</v>
      </c>
      <c r="H1055" s="86" t="s">
        <v>344</v>
      </c>
      <c r="I1055" s="87" t="str">
        <f t="shared" si="42"/>
        <v>Golay0514_S0834D</v>
      </c>
      <c r="J1055" s="87" t="str">
        <f t="shared" si="43"/>
        <v>gtcATCTAGTGGCAAtgGTGYCAGCMGCCGCGGTA</v>
      </c>
      <c r="K1055" s="54" t="s">
        <v>346</v>
      </c>
      <c r="L1055" s="60" t="s">
        <v>348</v>
      </c>
      <c r="M1055" s="54" t="s">
        <v>345</v>
      </c>
      <c r="N1055" s="85">
        <v>5</v>
      </c>
      <c r="O1055" s="54" t="s">
        <v>564</v>
      </c>
      <c r="P1055" s="54">
        <v>35</v>
      </c>
    </row>
    <row r="1056" spans="2:16">
      <c r="B1056" s="54" t="s">
        <v>8</v>
      </c>
      <c r="C1056" s="84" t="s">
        <v>1825</v>
      </c>
      <c r="D1056" s="54" t="s">
        <v>338</v>
      </c>
      <c r="E1056" s="60" t="s">
        <v>339</v>
      </c>
      <c r="F1056" s="85" t="s">
        <v>342</v>
      </c>
      <c r="G1056" s="85" t="s">
        <v>343</v>
      </c>
      <c r="H1056" s="86" t="s">
        <v>344</v>
      </c>
      <c r="I1056" s="87" t="str">
        <f t="shared" si="42"/>
        <v>Golay0515_S0555D</v>
      </c>
      <c r="J1056" s="87" t="str">
        <f t="shared" si="43"/>
        <v>gtcCCTTCAATGGGAtgGTGYCAGCMGCCGCGGTA</v>
      </c>
      <c r="K1056" s="54" t="s">
        <v>346</v>
      </c>
      <c r="L1056" s="60" t="s">
        <v>348</v>
      </c>
      <c r="M1056" s="54" t="s">
        <v>345</v>
      </c>
      <c r="N1056" s="85">
        <v>5</v>
      </c>
      <c r="O1056" s="54" t="s">
        <v>564</v>
      </c>
      <c r="P1056" s="54">
        <v>35</v>
      </c>
    </row>
    <row r="1057" spans="1:18">
      <c r="B1057" s="54" t="s">
        <v>7</v>
      </c>
      <c r="C1057" s="84" t="s">
        <v>1826</v>
      </c>
      <c r="D1057" s="54" t="s">
        <v>340</v>
      </c>
      <c r="E1057" s="60" t="s">
        <v>341</v>
      </c>
      <c r="F1057" s="85" t="s">
        <v>342</v>
      </c>
      <c r="G1057" s="85" t="s">
        <v>343</v>
      </c>
      <c r="H1057" s="86" t="s">
        <v>344</v>
      </c>
      <c r="I1057" s="87" t="str">
        <f t="shared" si="42"/>
        <v>Golay0516_S1075D</v>
      </c>
      <c r="J1057" s="87" t="str">
        <f t="shared" si="43"/>
        <v>gtcTTGACGACATCGtgGTGYCAGCMGCCGCGGTA</v>
      </c>
      <c r="K1057" s="54" t="s">
        <v>346</v>
      </c>
      <c r="L1057" s="60" t="s">
        <v>348</v>
      </c>
      <c r="M1057" s="54" t="s">
        <v>345</v>
      </c>
      <c r="N1057" s="85">
        <v>5</v>
      </c>
      <c r="O1057" s="54" t="s">
        <v>564</v>
      </c>
      <c r="P1057" s="54">
        <v>35</v>
      </c>
    </row>
    <row r="1058" spans="1:18">
      <c r="A1058" s="58" t="s">
        <v>587</v>
      </c>
      <c r="B1058" s="43" t="s">
        <v>103</v>
      </c>
      <c r="C1058" s="59" t="s">
        <v>1828</v>
      </c>
      <c r="D1058" s="59" t="s">
        <v>150</v>
      </c>
      <c r="E1058" s="88" t="s">
        <v>151</v>
      </c>
      <c r="F1058" s="89" t="s">
        <v>342</v>
      </c>
      <c r="G1058" s="89" t="s">
        <v>343</v>
      </c>
      <c r="H1058" s="76" t="s">
        <v>344</v>
      </c>
      <c r="I1058" s="90" t="str">
        <f>(D1058&amp;"_"&amp;C1058)</f>
        <v>Golay0421_S0488</v>
      </c>
      <c r="J1058" s="90" t="str">
        <f>CONCATENATE(F1058,E1058,G1058,H1058)</f>
        <v>gtcCTTCGACTTTCCtgGTGYCAGCMGCCGCGGTA</v>
      </c>
      <c r="K1058" s="59" t="s">
        <v>350</v>
      </c>
      <c r="L1058" s="88" t="s">
        <v>351</v>
      </c>
      <c r="M1058" s="59" t="s">
        <v>345</v>
      </c>
      <c r="N1058" s="89">
        <v>5</v>
      </c>
      <c r="O1058" s="59" t="s">
        <v>564</v>
      </c>
      <c r="P1058" s="59">
        <v>35</v>
      </c>
      <c r="Q1058" s="59"/>
      <c r="R1058" s="59"/>
    </row>
    <row r="1059" spans="1:18">
      <c r="A1059" s="121" t="s">
        <v>1934</v>
      </c>
      <c r="B1059" s="28" t="s">
        <v>102</v>
      </c>
      <c r="C1059" s="54" t="s">
        <v>1829</v>
      </c>
      <c r="D1059" s="54" t="s">
        <v>152</v>
      </c>
      <c r="E1059" s="60" t="s">
        <v>153</v>
      </c>
      <c r="F1059" s="85" t="s">
        <v>342</v>
      </c>
      <c r="G1059" s="85" t="s">
        <v>343</v>
      </c>
      <c r="H1059" s="86" t="s">
        <v>344</v>
      </c>
      <c r="I1059" s="87" t="str">
        <f t="shared" ref="I1059:I1122" si="44">(D1059&amp;"_"&amp;C1059)</f>
        <v>Golay0422_S0644</v>
      </c>
      <c r="J1059" s="87" t="str">
        <f t="shared" ref="J1059:J1122" si="45">CONCATENATE(F1059,E1059,G1059,H1059)</f>
        <v>gtcGTCATAAGAACCtgGTGYCAGCMGCCGCGGTA</v>
      </c>
      <c r="K1059" s="54" t="s">
        <v>350</v>
      </c>
      <c r="L1059" s="60" t="s">
        <v>351</v>
      </c>
      <c r="M1059" s="54" t="s">
        <v>345</v>
      </c>
      <c r="N1059" s="85">
        <v>5</v>
      </c>
      <c r="O1059" s="54" t="s">
        <v>564</v>
      </c>
      <c r="P1059" s="54">
        <v>35</v>
      </c>
    </row>
    <row r="1060" spans="1:18">
      <c r="B1060" s="28" t="s">
        <v>101</v>
      </c>
      <c r="C1060" s="54" t="s">
        <v>1830</v>
      </c>
      <c r="D1060" s="54" t="s">
        <v>154</v>
      </c>
      <c r="E1060" s="60" t="s">
        <v>155</v>
      </c>
      <c r="F1060" s="85" t="s">
        <v>342</v>
      </c>
      <c r="G1060" s="85" t="s">
        <v>343</v>
      </c>
      <c r="H1060" s="86" t="s">
        <v>344</v>
      </c>
      <c r="I1060" s="87" t="str">
        <f t="shared" si="44"/>
        <v>Golay0423_S0807</v>
      </c>
      <c r="J1060" s="87" t="str">
        <f t="shared" si="45"/>
        <v>gtcGTCCGCAAGTTAtgGTGYCAGCMGCCGCGGTA</v>
      </c>
      <c r="K1060" s="54" t="s">
        <v>350</v>
      </c>
      <c r="L1060" s="60" t="s">
        <v>351</v>
      </c>
      <c r="M1060" s="54" t="s">
        <v>345</v>
      </c>
      <c r="N1060" s="85">
        <v>5</v>
      </c>
      <c r="O1060" s="54" t="s">
        <v>564</v>
      </c>
      <c r="P1060" s="54">
        <v>35</v>
      </c>
    </row>
    <row r="1061" spans="1:18">
      <c r="B1061" s="28" t="s">
        <v>100</v>
      </c>
      <c r="C1061" s="54" t="s">
        <v>1831</v>
      </c>
      <c r="D1061" s="54" t="s">
        <v>156</v>
      </c>
      <c r="E1061" s="60" t="s">
        <v>157</v>
      </c>
      <c r="F1061" s="85" t="s">
        <v>342</v>
      </c>
      <c r="G1061" s="85" t="s">
        <v>343</v>
      </c>
      <c r="H1061" s="86" t="s">
        <v>344</v>
      </c>
      <c r="I1061" s="87" t="str">
        <f t="shared" si="44"/>
        <v>Golay0424_S0793</v>
      </c>
      <c r="J1061" s="87" t="str">
        <f t="shared" si="45"/>
        <v>gtcCGTAGAGCTCTCtgGTGYCAGCMGCCGCGGTA</v>
      </c>
      <c r="K1061" s="54" t="s">
        <v>350</v>
      </c>
      <c r="L1061" s="60" t="s">
        <v>351</v>
      </c>
      <c r="M1061" s="54" t="s">
        <v>345</v>
      </c>
      <c r="N1061" s="85">
        <v>5</v>
      </c>
      <c r="O1061" s="54" t="s">
        <v>564</v>
      </c>
      <c r="P1061" s="54">
        <v>35</v>
      </c>
    </row>
    <row r="1062" spans="1:18">
      <c r="A1062" s="93"/>
      <c r="B1062" s="28" t="s">
        <v>99</v>
      </c>
      <c r="C1062" s="54" t="s">
        <v>1832</v>
      </c>
      <c r="D1062" s="54" t="s">
        <v>158</v>
      </c>
      <c r="E1062" s="60" t="s">
        <v>159</v>
      </c>
      <c r="F1062" s="85" t="s">
        <v>342</v>
      </c>
      <c r="G1062" s="85" t="s">
        <v>343</v>
      </c>
      <c r="H1062" s="86" t="s">
        <v>344</v>
      </c>
      <c r="I1062" s="87" t="str">
        <f t="shared" si="44"/>
        <v>Golay0425_S0569</v>
      </c>
      <c r="J1062" s="87" t="str">
        <f t="shared" si="45"/>
        <v>gtcCCTCTGAGAGCTtgGTGYCAGCMGCCGCGGTA</v>
      </c>
      <c r="K1062" s="54" t="s">
        <v>350</v>
      </c>
      <c r="L1062" s="60" t="s">
        <v>351</v>
      </c>
      <c r="M1062" s="54" t="s">
        <v>345</v>
      </c>
      <c r="N1062" s="85">
        <v>5</v>
      </c>
      <c r="O1062" s="54" t="s">
        <v>564</v>
      </c>
      <c r="P1062" s="54">
        <v>35</v>
      </c>
    </row>
    <row r="1063" spans="1:18">
      <c r="B1063" s="28" t="s">
        <v>98</v>
      </c>
      <c r="C1063" s="54" t="s">
        <v>1833</v>
      </c>
      <c r="D1063" s="54" t="s">
        <v>160</v>
      </c>
      <c r="E1063" s="60" t="s">
        <v>161</v>
      </c>
      <c r="F1063" s="85" t="s">
        <v>342</v>
      </c>
      <c r="G1063" s="85" t="s">
        <v>343</v>
      </c>
      <c r="H1063" s="86" t="s">
        <v>344</v>
      </c>
      <c r="I1063" s="87" t="str">
        <f t="shared" si="44"/>
        <v>Golay0426_S0717</v>
      </c>
      <c r="J1063" s="87" t="str">
        <f t="shared" si="45"/>
        <v>gtcCCTCGATGCAGTtgGTGYCAGCMGCCGCGGTA</v>
      </c>
      <c r="K1063" s="54" t="s">
        <v>350</v>
      </c>
      <c r="L1063" s="60" t="s">
        <v>351</v>
      </c>
      <c r="M1063" s="54" t="s">
        <v>345</v>
      </c>
      <c r="N1063" s="85">
        <v>5</v>
      </c>
      <c r="O1063" s="54" t="s">
        <v>564</v>
      </c>
      <c r="P1063" s="54">
        <v>35</v>
      </c>
    </row>
    <row r="1064" spans="1:18">
      <c r="B1064" s="28" t="s">
        <v>97</v>
      </c>
      <c r="C1064" s="54" t="s">
        <v>1834</v>
      </c>
      <c r="D1064" s="54" t="s">
        <v>162</v>
      </c>
      <c r="E1064" s="60" t="s">
        <v>163</v>
      </c>
      <c r="F1064" s="85" t="s">
        <v>342</v>
      </c>
      <c r="G1064" s="85" t="s">
        <v>343</v>
      </c>
      <c r="H1064" s="86" t="s">
        <v>344</v>
      </c>
      <c r="I1064" s="87" t="str">
        <f t="shared" si="44"/>
        <v>Golay0427_S0442</v>
      </c>
      <c r="J1064" s="87" t="str">
        <f t="shared" si="45"/>
        <v>gtcGCGGACTATTCAtgGTGYCAGCMGCCGCGGTA</v>
      </c>
      <c r="K1064" s="54" t="s">
        <v>350</v>
      </c>
      <c r="L1064" s="60" t="s">
        <v>351</v>
      </c>
      <c r="M1064" s="54" t="s">
        <v>345</v>
      </c>
      <c r="N1064" s="85">
        <v>5</v>
      </c>
      <c r="O1064" s="54" t="s">
        <v>564</v>
      </c>
      <c r="P1064" s="54">
        <v>35</v>
      </c>
    </row>
    <row r="1065" spans="1:18">
      <c r="B1065" s="28" t="s">
        <v>96</v>
      </c>
      <c r="C1065" s="54" t="s">
        <v>1835</v>
      </c>
      <c r="D1065" s="54" t="s">
        <v>164</v>
      </c>
      <c r="E1065" s="60" t="s">
        <v>165</v>
      </c>
      <c r="F1065" s="85" t="s">
        <v>342</v>
      </c>
      <c r="G1065" s="85" t="s">
        <v>343</v>
      </c>
      <c r="H1065" s="86" t="s">
        <v>344</v>
      </c>
      <c r="I1065" s="87" t="str">
        <f t="shared" si="44"/>
        <v>Golay0428_S0808</v>
      </c>
      <c r="J1065" s="87" t="str">
        <f t="shared" si="45"/>
        <v>gtcCGTGCACAATTGtgGTGYCAGCMGCCGCGGTA</v>
      </c>
      <c r="K1065" s="54" t="s">
        <v>350</v>
      </c>
      <c r="L1065" s="60" t="s">
        <v>351</v>
      </c>
      <c r="M1065" s="54" t="s">
        <v>345</v>
      </c>
      <c r="N1065" s="85">
        <v>5</v>
      </c>
      <c r="O1065" s="54" t="s">
        <v>564</v>
      </c>
      <c r="P1065" s="54">
        <v>35</v>
      </c>
    </row>
    <row r="1066" spans="1:18">
      <c r="B1066" s="28" t="s">
        <v>95</v>
      </c>
      <c r="C1066" s="54" t="s">
        <v>1836</v>
      </c>
      <c r="D1066" s="54" t="s">
        <v>166</v>
      </c>
      <c r="E1066" s="60" t="s">
        <v>167</v>
      </c>
      <c r="F1066" s="85" t="s">
        <v>342</v>
      </c>
      <c r="G1066" s="85" t="s">
        <v>343</v>
      </c>
      <c r="H1066" s="86" t="s">
        <v>344</v>
      </c>
      <c r="I1066" s="87" t="str">
        <f t="shared" si="44"/>
        <v>Golay0429_S0794</v>
      </c>
      <c r="J1066" s="87" t="str">
        <f t="shared" si="45"/>
        <v>gtcCGGCCTAAGTTCtgGTGYCAGCMGCCGCGGTA</v>
      </c>
      <c r="K1066" s="54" t="s">
        <v>350</v>
      </c>
      <c r="L1066" s="60" t="s">
        <v>351</v>
      </c>
      <c r="M1066" s="54" t="s">
        <v>345</v>
      </c>
      <c r="N1066" s="85">
        <v>5</v>
      </c>
      <c r="O1066" s="54" t="s">
        <v>564</v>
      </c>
      <c r="P1066" s="54">
        <v>35</v>
      </c>
    </row>
    <row r="1067" spans="1:18">
      <c r="B1067" s="28" t="s">
        <v>94</v>
      </c>
      <c r="C1067" s="54" t="s">
        <v>1837</v>
      </c>
      <c r="D1067" s="54" t="s">
        <v>168</v>
      </c>
      <c r="E1067" s="60" t="s">
        <v>169</v>
      </c>
      <c r="F1067" s="85" t="s">
        <v>342</v>
      </c>
      <c r="G1067" s="85" t="s">
        <v>343</v>
      </c>
      <c r="H1067" s="86" t="s">
        <v>344</v>
      </c>
      <c r="I1067" s="87" t="str">
        <f t="shared" si="44"/>
        <v>Golay0430_S0782</v>
      </c>
      <c r="J1067" s="87" t="str">
        <f t="shared" si="45"/>
        <v>gtcAGCGCTCACATCtgGTGYCAGCMGCCGCGGTA</v>
      </c>
      <c r="K1067" s="54" t="s">
        <v>350</v>
      </c>
      <c r="L1067" s="60" t="s">
        <v>351</v>
      </c>
      <c r="M1067" s="54" t="s">
        <v>345</v>
      </c>
      <c r="N1067" s="85">
        <v>5</v>
      </c>
      <c r="O1067" s="54" t="s">
        <v>564</v>
      </c>
      <c r="P1067" s="54">
        <v>35</v>
      </c>
    </row>
    <row r="1068" spans="1:18">
      <c r="B1068" s="28" t="s">
        <v>93</v>
      </c>
      <c r="C1068" s="54" t="s">
        <v>1838</v>
      </c>
      <c r="D1068" s="54" t="s">
        <v>170</v>
      </c>
      <c r="E1068" s="60" t="s">
        <v>171</v>
      </c>
      <c r="F1068" s="85" t="s">
        <v>342</v>
      </c>
      <c r="G1068" s="85" t="s">
        <v>343</v>
      </c>
      <c r="H1068" s="86" t="s">
        <v>344</v>
      </c>
      <c r="I1068" s="87" t="str">
        <f t="shared" si="44"/>
        <v>Golay0431_S0945</v>
      </c>
      <c r="J1068" s="87" t="str">
        <f t="shared" si="45"/>
        <v>gtcTGGTTATGGCACtgGTGYCAGCMGCCGCGGTA</v>
      </c>
      <c r="K1068" s="54" t="s">
        <v>350</v>
      </c>
      <c r="L1068" s="60" t="s">
        <v>351</v>
      </c>
      <c r="M1068" s="54" t="s">
        <v>345</v>
      </c>
      <c r="N1068" s="85">
        <v>5</v>
      </c>
      <c r="O1068" s="54" t="s">
        <v>564</v>
      </c>
      <c r="P1068" s="54">
        <v>35</v>
      </c>
    </row>
    <row r="1069" spans="1:18">
      <c r="B1069" s="28" t="s">
        <v>92</v>
      </c>
      <c r="C1069" s="54" t="s">
        <v>1839</v>
      </c>
      <c r="D1069" s="54" t="s">
        <v>172</v>
      </c>
      <c r="E1069" s="60" t="s">
        <v>173</v>
      </c>
      <c r="F1069" s="85" t="s">
        <v>342</v>
      </c>
      <c r="G1069" s="85" t="s">
        <v>343</v>
      </c>
      <c r="H1069" s="86" t="s">
        <v>344</v>
      </c>
      <c r="I1069" s="87" t="str">
        <f t="shared" si="44"/>
        <v>Golay0432_S0475</v>
      </c>
      <c r="J1069" s="87" t="str">
        <f t="shared" si="45"/>
        <v>gtcCGAGGTTCTGATtgGTGYCAGCMGCCGCGGTA</v>
      </c>
      <c r="K1069" s="54" t="s">
        <v>350</v>
      </c>
      <c r="L1069" s="60" t="s">
        <v>351</v>
      </c>
      <c r="M1069" s="54" t="s">
        <v>345</v>
      </c>
      <c r="N1069" s="85">
        <v>5</v>
      </c>
      <c r="O1069" s="54" t="s">
        <v>564</v>
      </c>
      <c r="P1069" s="54">
        <v>35</v>
      </c>
    </row>
    <row r="1070" spans="1:18">
      <c r="B1070" s="28" t="s">
        <v>91</v>
      </c>
      <c r="C1070" s="84" t="s">
        <v>1840</v>
      </c>
      <c r="D1070" s="54" t="s">
        <v>174</v>
      </c>
      <c r="E1070" s="60" t="s">
        <v>175</v>
      </c>
      <c r="F1070" s="85" t="s">
        <v>342</v>
      </c>
      <c r="G1070" s="85" t="s">
        <v>343</v>
      </c>
      <c r="H1070" s="86" t="s">
        <v>344</v>
      </c>
      <c r="I1070" s="87" t="str">
        <f t="shared" si="44"/>
        <v>Golay0433_SNEG08</v>
      </c>
      <c r="J1070" s="87" t="str">
        <f t="shared" si="45"/>
        <v>gtcAACTCCTGTGGAtgGTGYCAGCMGCCGCGGTA</v>
      </c>
      <c r="K1070" s="54" t="s">
        <v>350</v>
      </c>
      <c r="L1070" s="60" t="s">
        <v>351</v>
      </c>
      <c r="M1070" s="54" t="s">
        <v>345</v>
      </c>
      <c r="N1070" s="85">
        <v>5</v>
      </c>
      <c r="O1070" s="54" t="s">
        <v>565</v>
      </c>
      <c r="P1070" s="54">
        <v>35</v>
      </c>
    </row>
    <row r="1071" spans="1:18">
      <c r="B1071" s="28" t="s">
        <v>90</v>
      </c>
      <c r="C1071" s="54" t="s">
        <v>1841</v>
      </c>
      <c r="D1071" s="54" t="s">
        <v>176</v>
      </c>
      <c r="E1071" s="60" t="s">
        <v>177</v>
      </c>
      <c r="F1071" s="85" t="s">
        <v>342</v>
      </c>
      <c r="G1071" s="85" t="s">
        <v>343</v>
      </c>
      <c r="H1071" s="86" t="s">
        <v>344</v>
      </c>
      <c r="I1071" s="87" t="str">
        <f t="shared" si="44"/>
        <v>Golay0434_S0561</v>
      </c>
      <c r="J1071" s="87" t="str">
        <f t="shared" si="45"/>
        <v>gtcTAATGGTCGTAGtgGTGYCAGCMGCCGCGGTA</v>
      </c>
      <c r="K1071" s="54" t="s">
        <v>350</v>
      </c>
      <c r="L1071" s="60" t="s">
        <v>351</v>
      </c>
      <c r="M1071" s="54" t="s">
        <v>345</v>
      </c>
      <c r="N1071" s="85">
        <v>5</v>
      </c>
      <c r="O1071" s="54" t="s">
        <v>564</v>
      </c>
      <c r="P1071" s="54">
        <v>35</v>
      </c>
    </row>
    <row r="1072" spans="1:18">
      <c r="B1072" s="28" t="s">
        <v>89</v>
      </c>
      <c r="C1072" s="54" t="s">
        <v>1842</v>
      </c>
      <c r="D1072" s="54" t="s">
        <v>178</v>
      </c>
      <c r="E1072" s="60" t="s">
        <v>179</v>
      </c>
      <c r="F1072" s="85" t="s">
        <v>342</v>
      </c>
      <c r="G1072" s="85" t="s">
        <v>343</v>
      </c>
      <c r="H1072" s="86" t="s">
        <v>344</v>
      </c>
      <c r="I1072" s="87" t="str">
        <f t="shared" si="44"/>
        <v>Golay0435_S0915</v>
      </c>
      <c r="J1072" s="87" t="str">
        <f t="shared" si="45"/>
        <v>gtcTTGCACCGTCGAtgGTGYCAGCMGCCGCGGTA</v>
      </c>
      <c r="K1072" s="54" t="s">
        <v>350</v>
      </c>
      <c r="L1072" s="60" t="s">
        <v>351</v>
      </c>
      <c r="M1072" s="54" t="s">
        <v>345</v>
      </c>
      <c r="N1072" s="85">
        <v>5</v>
      </c>
      <c r="O1072" s="54" t="s">
        <v>564</v>
      </c>
      <c r="P1072" s="54">
        <v>35</v>
      </c>
    </row>
    <row r="1073" spans="2:16">
      <c r="B1073" s="28" t="s">
        <v>88</v>
      </c>
      <c r="C1073" s="54" t="s">
        <v>1843</v>
      </c>
      <c r="D1073" s="54" t="s">
        <v>180</v>
      </c>
      <c r="E1073" s="60" t="s">
        <v>181</v>
      </c>
      <c r="F1073" s="85" t="s">
        <v>342</v>
      </c>
      <c r="G1073" s="85" t="s">
        <v>343</v>
      </c>
      <c r="H1073" s="86" t="s">
        <v>344</v>
      </c>
      <c r="I1073" s="87" t="str">
        <f t="shared" si="44"/>
        <v>Golay0436_S0685</v>
      </c>
      <c r="J1073" s="87" t="str">
        <f t="shared" si="45"/>
        <v>gtcTGCTACAGACGTtgGTGYCAGCMGCCGCGGTA</v>
      </c>
      <c r="K1073" s="54" t="s">
        <v>350</v>
      </c>
      <c r="L1073" s="60" t="s">
        <v>351</v>
      </c>
      <c r="M1073" s="54" t="s">
        <v>345</v>
      </c>
      <c r="N1073" s="85">
        <v>5</v>
      </c>
      <c r="O1073" s="54" t="s">
        <v>564</v>
      </c>
      <c r="P1073" s="54">
        <v>35</v>
      </c>
    </row>
    <row r="1074" spans="2:16">
      <c r="B1074" s="28" t="s">
        <v>87</v>
      </c>
      <c r="C1074" s="54" t="s">
        <v>1844</v>
      </c>
      <c r="D1074" s="54" t="s">
        <v>182</v>
      </c>
      <c r="E1074" s="60" t="s">
        <v>183</v>
      </c>
      <c r="F1074" s="85" t="s">
        <v>342</v>
      </c>
      <c r="G1074" s="85" t="s">
        <v>343</v>
      </c>
      <c r="H1074" s="86" t="s">
        <v>344</v>
      </c>
      <c r="I1074" s="87" t="str">
        <f t="shared" si="44"/>
        <v>Golay0437_S0454</v>
      </c>
      <c r="J1074" s="87" t="str">
        <f t="shared" si="45"/>
        <v>gtcATGGCCTGACTAtgGTGYCAGCMGCCGCGGTA</v>
      </c>
      <c r="K1074" s="54" t="s">
        <v>350</v>
      </c>
      <c r="L1074" s="60" t="s">
        <v>351</v>
      </c>
      <c r="M1074" s="54" t="s">
        <v>345</v>
      </c>
      <c r="N1074" s="85">
        <v>5</v>
      </c>
      <c r="O1074" s="54" t="s">
        <v>564</v>
      </c>
      <c r="P1074" s="54">
        <v>35</v>
      </c>
    </row>
    <row r="1075" spans="2:16">
      <c r="B1075" s="28" t="s">
        <v>86</v>
      </c>
      <c r="C1075" s="54" t="s">
        <v>1845</v>
      </c>
      <c r="D1075" s="54" t="s">
        <v>184</v>
      </c>
      <c r="E1075" s="60" t="s">
        <v>185</v>
      </c>
      <c r="F1075" s="85" t="s">
        <v>342</v>
      </c>
      <c r="G1075" s="85" t="s">
        <v>343</v>
      </c>
      <c r="H1075" s="86" t="s">
        <v>344</v>
      </c>
      <c r="I1075" s="87" t="str">
        <f t="shared" si="44"/>
        <v>Golay0438_S0453</v>
      </c>
      <c r="J1075" s="87" t="str">
        <f t="shared" si="45"/>
        <v>gtcACGCACATACAAtgGTGYCAGCMGCCGCGGTA</v>
      </c>
      <c r="K1075" s="54" t="s">
        <v>350</v>
      </c>
      <c r="L1075" s="60" t="s">
        <v>351</v>
      </c>
      <c r="M1075" s="54" t="s">
        <v>345</v>
      </c>
      <c r="N1075" s="85">
        <v>5</v>
      </c>
      <c r="O1075" s="54" t="s">
        <v>564</v>
      </c>
      <c r="P1075" s="54">
        <v>35</v>
      </c>
    </row>
    <row r="1076" spans="2:16">
      <c r="B1076" s="28" t="s">
        <v>85</v>
      </c>
      <c r="C1076" s="54" t="s">
        <v>1846</v>
      </c>
      <c r="D1076" s="54" t="s">
        <v>186</v>
      </c>
      <c r="E1076" s="60" t="s">
        <v>187</v>
      </c>
      <c r="F1076" s="85" t="s">
        <v>342</v>
      </c>
      <c r="G1076" s="85" t="s">
        <v>343</v>
      </c>
      <c r="H1076" s="86" t="s">
        <v>344</v>
      </c>
      <c r="I1076" s="87" t="str">
        <f t="shared" si="44"/>
        <v>Golay0439_S1001</v>
      </c>
      <c r="J1076" s="87" t="str">
        <f t="shared" si="45"/>
        <v>gtcTGAGTGGTCTGTtgGTGYCAGCMGCCGCGGTA</v>
      </c>
      <c r="K1076" s="54" t="s">
        <v>350</v>
      </c>
      <c r="L1076" s="60" t="s">
        <v>351</v>
      </c>
      <c r="M1076" s="54" t="s">
        <v>345</v>
      </c>
      <c r="N1076" s="85">
        <v>5</v>
      </c>
      <c r="O1076" s="54" t="s">
        <v>564</v>
      </c>
      <c r="P1076" s="54">
        <v>35</v>
      </c>
    </row>
    <row r="1077" spans="2:16">
      <c r="B1077" s="28" t="s">
        <v>84</v>
      </c>
      <c r="C1077" s="54" t="s">
        <v>1847</v>
      </c>
      <c r="D1077" s="54" t="s">
        <v>188</v>
      </c>
      <c r="E1077" s="60" t="s">
        <v>189</v>
      </c>
      <c r="F1077" s="85" t="s">
        <v>342</v>
      </c>
      <c r="G1077" s="85" t="s">
        <v>343</v>
      </c>
      <c r="H1077" s="86" t="s">
        <v>344</v>
      </c>
      <c r="I1077" s="87" t="str">
        <f t="shared" si="44"/>
        <v>Golay0440_S0436</v>
      </c>
      <c r="J1077" s="87" t="str">
        <f t="shared" si="45"/>
        <v>gtcGATAGCACTCGTtgGTGYCAGCMGCCGCGGTA</v>
      </c>
      <c r="K1077" s="54" t="s">
        <v>350</v>
      </c>
      <c r="L1077" s="60" t="s">
        <v>351</v>
      </c>
      <c r="M1077" s="54" t="s">
        <v>345</v>
      </c>
      <c r="N1077" s="85">
        <v>5</v>
      </c>
      <c r="O1077" s="54" t="s">
        <v>564</v>
      </c>
      <c r="P1077" s="54">
        <v>35</v>
      </c>
    </row>
    <row r="1078" spans="2:16">
      <c r="B1078" s="28" t="s">
        <v>83</v>
      </c>
      <c r="C1078" s="54" t="s">
        <v>1848</v>
      </c>
      <c r="D1078" s="54" t="s">
        <v>190</v>
      </c>
      <c r="E1078" s="60" t="s">
        <v>191</v>
      </c>
      <c r="F1078" s="85" t="s">
        <v>342</v>
      </c>
      <c r="G1078" s="85" t="s">
        <v>343</v>
      </c>
      <c r="H1078" s="86" t="s">
        <v>344</v>
      </c>
      <c r="I1078" s="87" t="str">
        <f t="shared" si="44"/>
        <v>Golay0441_S1048</v>
      </c>
      <c r="J1078" s="87" t="str">
        <f t="shared" si="45"/>
        <v>gtcTAGCGCGAACTTtgGTGYCAGCMGCCGCGGTA</v>
      </c>
      <c r="K1078" s="54" t="s">
        <v>350</v>
      </c>
      <c r="L1078" s="60" t="s">
        <v>351</v>
      </c>
      <c r="M1078" s="54" t="s">
        <v>345</v>
      </c>
      <c r="N1078" s="85">
        <v>5</v>
      </c>
      <c r="O1078" s="54" t="s">
        <v>564</v>
      </c>
      <c r="P1078" s="54">
        <v>35</v>
      </c>
    </row>
    <row r="1079" spans="2:16">
      <c r="B1079" s="28" t="s">
        <v>82</v>
      </c>
      <c r="C1079" s="54" t="s">
        <v>1849</v>
      </c>
      <c r="D1079" s="54" t="s">
        <v>192</v>
      </c>
      <c r="E1079" s="60" t="s">
        <v>193</v>
      </c>
      <c r="F1079" s="85" t="s">
        <v>342</v>
      </c>
      <c r="G1079" s="85" t="s">
        <v>343</v>
      </c>
      <c r="H1079" s="86" t="s">
        <v>344</v>
      </c>
      <c r="I1079" s="87" t="str">
        <f t="shared" si="44"/>
        <v>Golay0442_S0560</v>
      </c>
      <c r="J1079" s="87" t="str">
        <f t="shared" si="45"/>
        <v>gtcCATACACGCACCtgGTGYCAGCMGCCGCGGTA</v>
      </c>
      <c r="K1079" s="54" t="s">
        <v>350</v>
      </c>
      <c r="L1079" s="60" t="s">
        <v>351</v>
      </c>
      <c r="M1079" s="54" t="s">
        <v>345</v>
      </c>
      <c r="N1079" s="85">
        <v>5</v>
      </c>
      <c r="O1079" s="54" t="s">
        <v>564</v>
      </c>
      <c r="P1079" s="54">
        <v>35</v>
      </c>
    </row>
    <row r="1080" spans="2:16">
      <c r="B1080" s="28" t="s">
        <v>81</v>
      </c>
      <c r="C1080" s="54" t="s">
        <v>1850</v>
      </c>
      <c r="D1080" s="54" t="s">
        <v>194</v>
      </c>
      <c r="E1080" s="60" t="s">
        <v>195</v>
      </c>
      <c r="F1080" s="85" t="s">
        <v>342</v>
      </c>
      <c r="G1080" s="85" t="s">
        <v>343</v>
      </c>
      <c r="H1080" s="86" t="s">
        <v>344</v>
      </c>
      <c r="I1080" s="87" t="str">
        <f t="shared" si="44"/>
        <v>Golay0443_S1064</v>
      </c>
      <c r="J1080" s="87" t="str">
        <f t="shared" si="45"/>
        <v>gtcACCTCAGTCAAGtgGTGYCAGCMGCCGCGGTA</v>
      </c>
      <c r="K1080" s="54" t="s">
        <v>350</v>
      </c>
      <c r="L1080" s="60" t="s">
        <v>351</v>
      </c>
      <c r="M1080" s="54" t="s">
        <v>345</v>
      </c>
      <c r="N1080" s="85">
        <v>5</v>
      </c>
      <c r="O1080" s="54" t="s">
        <v>564</v>
      </c>
      <c r="P1080" s="54">
        <v>35</v>
      </c>
    </row>
    <row r="1081" spans="2:16">
      <c r="B1081" s="28" t="s">
        <v>80</v>
      </c>
      <c r="C1081" s="54" t="s">
        <v>1851</v>
      </c>
      <c r="D1081" s="54" t="s">
        <v>196</v>
      </c>
      <c r="E1081" s="60" t="s">
        <v>197</v>
      </c>
      <c r="F1081" s="85" t="s">
        <v>342</v>
      </c>
      <c r="G1081" s="85" t="s">
        <v>343</v>
      </c>
      <c r="H1081" s="86" t="s">
        <v>344</v>
      </c>
      <c r="I1081" s="87" t="str">
        <f t="shared" si="44"/>
        <v>Golay0444_S0413</v>
      </c>
      <c r="J1081" s="87" t="str">
        <f t="shared" si="45"/>
        <v>gtcTCGACCAAACACtgGTGYCAGCMGCCGCGGTA</v>
      </c>
      <c r="K1081" s="54" t="s">
        <v>350</v>
      </c>
      <c r="L1081" s="60" t="s">
        <v>351</v>
      </c>
      <c r="M1081" s="54" t="s">
        <v>345</v>
      </c>
      <c r="N1081" s="85">
        <v>5</v>
      </c>
      <c r="O1081" s="54" t="s">
        <v>564</v>
      </c>
      <c r="P1081" s="54">
        <v>35</v>
      </c>
    </row>
    <row r="1082" spans="2:16">
      <c r="B1082" s="28" t="s">
        <v>79</v>
      </c>
      <c r="C1082" s="54" t="s">
        <v>1852</v>
      </c>
      <c r="D1082" s="54" t="s">
        <v>198</v>
      </c>
      <c r="E1082" s="60" t="s">
        <v>199</v>
      </c>
      <c r="F1082" s="85" t="s">
        <v>342</v>
      </c>
      <c r="G1082" s="85" t="s">
        <v>343</v>
      </c>
      <c r="H1082" s="86" t="s">
        <v>344</v>
      </c>
      <c r="I1082" s="87" t="str">
        <f t="shared" si="44"/>
        <v>Golay0445_S0687</v>
      </c>
      <c r="J1082" s="87" t="str">
        <f t="shared" si="45"/>
        <v>gtcCCACCCAGTAACtgGTGYCAGCMGCCGCGGTA</v>
      </c>
      <c r="K1082" s="54" t="s">
        <v>350</v>
      </c>
      <c r="L1082" s="60" t="s">
        <v>351</v>
      </c>
      <c r="M1082" s="54" t="s">
        <v>345</v>
      </c>
      <c r="N1082" s="85">
        <v>5</v>
      </c>
      <c r="O1082" s="54" t="s">
        <v>564</v>
      </c>
      <c r="P1082" s="54">
        <v>35</v>
      </c>
    </row>
    <row r="1083" spans="2:16">
      <c r="B1083" s="29" t="s">
        <v>78</v>
      </c>
      <c r="C1083" s="54" t="s">
        <v>1853</v>
      </c>
      <c r="D1083" s="54" t="s">
        <v>200</v>
      </c>
      <c r="E1083" s="60" t="s">
        <v>201</v>
      </c>
      <c r="F1083" s="85" t="s">
        <v>342</v>
      </c>
      <c r="G1083" s="85" t="s">
        <v>343</v>
      </c>
      <c r="H1083" s="86" t="s">
        <v>344</v>
      </c>
      <c r="I1083" s="87" t="str">
        <f t="shared" si="44"/>
        <v>Golay0446_S0423</v>
      </c>
      <c r="J1083" s="87" t="str">
        <f t="shared" si="45"/>
        <v>gtcATATCGCGATGAtgGTGYCAGCMGCCGCGGTA</v>
      </c>
      <c r="K1083" s="54" t="s">
        <v>350</v>
      </c>
      <c r="L1083" s="60" t="s">
        <v>351</v>
      </c>
      <c r="M1083" s="54" t="s">
        <v>345</v>
      </c>
      <c r="N1083" s="85">
        <v>5</v>
      </c>
      <c r="O1083" s="54" t="s">
        <v>564</v>
      </c>
      <c r="P1083" s="54">
        <v>35</v>
      </c>
    </row>
    <row r="1084" spans="2:16">
      <c r="B1084" s="54" t="s">
        <v>77</v>
      </c>
      <c r="C1084" s="54" t="s">
        <v>1854</v>
      </c>
      <c r="D1084" s="54" t="s">
        <v>202</v>
      </c>
      <c r="E1084" s="60" t="s">
        <v>203</v>
      </c>
      <c r="F1084" s="85" t="s">
        <v>342</v>
      </c>
      <c r="G1084" s="85" t="s">
        <v>343</v>
      </c>
      <c r="H1084" s="86" t="s">
        <v>344</v>
      </c>
      <c r="I1084" s="87" t="str">
        <f t="shared" si="44"/>
        <v>Golay0447_S0578</v>
      </c>
      <c r="J1084" s="87" t="str">
        <f t="shared" si="45"/>
        <v>gtcCGCCGGTAATCTtgGTGYCAGCMGCCGCGGTA</v>
      </c>
      <c r="K1084" s="54" t="s">
        <v>350</v>
      </c>
      <c r="L1084" s="60" t="s">
        <v>351</v>
      </c>
      <c r="M1084" s="54" t="s">
        <v>345</v>
      </c>
      <c r="N1084" s="85">
        <v>5</v>
      </c>
      <c r="O1084" s="54" t="s">
        <v>564</v>
      </c>
      <c r="P1084" s="54">
        <v>35</v>
      </c>
    </row>
    <row r="1085" spans="2:16">
      <c r="B1085" s="54" t="s">
        <v>76</v>
      </c>
      <c r="C1085" s="54" t="s">
        <v>1855</v>
      </c>
      <c r="D1085" s="54" t="s">
        <v>204</v>
      </c>
      <c r="E1085" s="60" t="s">
        <v>205</v>
      </c>
      <c r="F1085" s="85" t="s">
        <v>342</v>
      </c>
      <c r="G1085" s="85" t="s">
        <v>343</v>
      </c>
      <c r="H1085" s="86" t="s">
        <v>344</v>
      </c>
      <c r="I1085" s="87" t="str">
        <f t="shared" si="44"/>
        <v>Golay0448_S0489</v>
      </c>
      <c r="J1085" s="87" t="str">
        <f t="shared" si="45"/>
        <v>gtcCCGATGCCTTGAtgGTGYCAGCMGCCGCGGTA</v>
      </c>
      <c r="K1085" s="54" t="s">
        <v>350</v>
      </c>
      <c r="L1085" s="60" t="s">
        <v>351</v>
      </c>
      <c r="M1085" s="54" t="s">
        <v>345</v>
      </c>
      <c r="N1085" s="85">
        <v>5</v>
      </c>
      <c r="O1085" s="54" t="s">
        <v>564</v>
      </c>
      <c r="P1085" s="54">
        <v>35</v>
      </c>
    </row>
    <row r="1086" spans="2:16">
      <c r="B1086" s="54" t="s">
        <v>75</v>
      </c>
      <c r="C1086" s="54" t="s">
        <v>1856</v>
      </c>
      <c r="D1086" s="54" t="s">
        <v>206</v>
      </c>
      <c r="E1086" s="60" t="s">
        <v>207</v>
      </c>
      <c r="F1086" s="85" t="s">
        <v>342</v>
      </c>
      <c r="G1086" s="85" t="s">
        <v>343</v>
      </c>
      <c r="H1086" s="86" t="s">
        <v>344</v>
      </c>
      <c r="I1086" s="87" t="str">
        <f t="shared" si="44"/>
        <v>Golay0449_S0721</v>
      </c>
      <c r="J1086" s="87" t="str">
        <f t="shared" si="45"/>
        <v>gtcAGCAGGCACGAAtgGTGYCAGCMGCCGCGGTA</v>
      </c>
      <c r="K1086" s="54" t="s">
        <v>350</v>
      </c>
      <c r="L1086" s="60" t="s">
        <v>351</v>
      </c>
      <c r="M1086" s="54" t="s">
        <v>345</v>
      </c>
      <c r="N1086" s="85">
        <v>5</v>
      </c>
      <c r="O1086" s="54" t="s">
        <v>564</v>
      </c>
      <c r="P1086" s="54">
        <v>35</v>
      </c>
    </row>
    <row r="1087" spans="2:16">
      <c r="B1087" s="54" t="s">
        <v>74</v>
      </c>
      <c r="C1087" s="54" t="s">
        <v>1857</v>
      </c>
      <c r="D1087" s="54" t="s">
        <v>208</v>
      </c>
      <c r="E1087" s="60" t="s">
        <v>209</v>
      </c>
      <c r="F1087" s="85" t="s">
        <v>342</v>
      </c>
      <c r="G1087" s="85" t="s">
        <v>343</v>
      </c>
      <c r="H1087" s="86" t="s">
        <v>344</v>
      </c>
      <c r="I1087" s="87" t="str">
        <f t="shared" si="44"/>
        <v>Golay0450_S0404</v>
      </c>
      <c r="J1087" s="87" t="str">
        <f t="shared" si="45"/>
        <v>gtcTACGCAGCACTAtgGTGYCAGCMGCCGCGGTA</v>
      </c>
      <c r="K1087" s="54" t="s">
        <v>350</v>
      </c>
      <c r="L1087" s="60" t="s">
        <v>351</v>
      </c>
      <c r="M1087" s="54" t="s">
        <v>345</v>
      </c>
      <c r="N1087" s="85">
        <v>5</v>
      </c>
      <c r="O1087" s="54" t="s">
        <v>564</v>
      </c>
      <c r="P1087" s="54">
        <v>35</v>
      </c>
    </row>
    <row r="1088" spans="2:16">
      <c r="B1088" s="54" t="s">
        <v>73</v>
      </c>
      <c r="C1088" s="54" t="s">
        <v>1858</v>
      </c>
      <c r="D1088" s="54" t="s">
        <v>210</v>
      </c>
      <c r="E1088" s="60" t="s">
        <v>211</v>
      </c>
      <c r="F1088" s="85" t="s">
        <v>342</v>
      </c>
      <c r="G1088" s="85" t="s">
        <v>343</v>
      </c>
      <c r="H1088" s="86" t="s">
        <v>344</v>
      </c>
      <c r="I1088" s="87" t="str">
        <f t="shared" si="44"/>
        <v>Golay0451_S0437</v>
      </c>
      <c r="J1088" s="87" t="str">
        <f t="shared" si="45"/>
        <v>gtcCGCTTAGTGCTGtgGTGYCAGCMGCCGCGGTA</v>
      </c>
      <c r="K1088" s="54" t="s">
        <v>350</v>
      </c>
      <c r="L1088" s="60" t="s">
        <v>351</v>
      </c>
      <c r="M1088" s="54" t="s">
        <v>345</v>
      </c>
      <c r="N1088" s="85">
        <v>5</v>
      </c>
      <c r="O1088" s="54" t="s">
        <v>564</v>
      </c>
      <c r="P1088" s="54">
        <v>35</v>
      </c>
    </row>
    <row r="1089" spans="2:16">
      <c r="B1089" s="54" t="s">
        <v>72</v>
      </c>
      <c r="C1089" s="54" t="s">
        <v>1859</v>
      </c>
      <c r="D1089" s="54" t="s">
        <v>212</v>
      </c>
      <c r="E1089" s="60" t="s">
        <v>213</v>
      </c>
      <c r="F1089" s="85" t="s">
        <v>342</v>
      </c>
      <c r="G1089" s="85" t="s">
        <v>343</v>
      </c>
      <c r="H1089" s="86" t="s">
        <v>344</v>
      </c>
      <c r="I1089" s="87" t="str">
        <f t="shared" si="44"/>
        <v>Golay0452_S0649</v>
      </c>
      <c r="J1089" s="87" t="str">
        <f t="shared" si="45"/>
        <v>gtcCAAAGTTTGCGAtgGTGYCAGCMGCCGCGGTA</v>
      </c>
      <c r="K1089" s="54" t="s">
        <v>350</v>
      </c>
      <c r="L1089" s="60" t="s">
        <v>351</v>
      </c>
      <c r="M1089" s="54" t="s">
        <v>345</v>
      </c>
      <c r="N1089" s="85">
        <v>5</v>
      </c>
      <c r="O1089" s="54" t="s">
        <v>564</v>
      </c>
      <c r="P1089" s="54">
        <v>35</v>
      </c>
    </row>
    <row r="1090" spans="2:16">
      <c r="B1090" s="54" t="s">
        <v>71</v>
      </c>
      <c r="C1090" s="54" t="s">
        <v>1860</v>
      </c>
      <c r="D1090" s="54" t="s">
        <v>214</v>
      </c>
      <c r="E1090" s="60" t="s">
        <v>215</v>
      </c>
      <c r="F1090" s="85" t="s">
        <v>342</v>
      </c>
      <c r="G1090" s="85" t="s">
        <v>343</v>
      </c>
      <c r="H1090" s="86" t="s">
        <v>344</v>
      </c>
      <c r="I1090" s="87" t="str">
        <f t="shared" si="44"/>
        <v>Golay0453_S0614</v>
      </c>
      <c r="J1090" s="87" t="str">
        <f t="shared" si="45"/>
        <v>gtcTCGAGCCGATCTtgGTGYCAGCMGCCGCGGTA</v>
      </c>
      <c r="K1090" s="54" t="s">
        <v>350</v>
      </c>
      <c r="L1090" s="60" t="s">
        <v>351</v>
      </c>
      <c r="M1090" s="54" t="s">
        <v>345</v>
      </c>
      <c r="N1090" s="85">
        <v>5</v>
      </c>
      <c r="O1090" s="54" t="s">
        <v>564</v>
      </c>
      <c r="P1090" s="54">
        <v>35</v>
      </c>
    </row>
    <row r="1091" spans="2:16">
      <c r="B1091" s="54" t="s">
        <v>70</v>
      </c>
      <c r="C1091" s="54" t="s">
        <v>1861</v>
      </c>
      <c r="D1091" s="54" t="s">
        <v>216</v>
      </c>
      <c r="E1091" s="60" t="s">
        <v>217</v>
      </c>
      <c r="F1091" s="85" t="s">
        <v>342</v>
      </c>
      <c r="G1091" s="85" t="s">
        <v>343</v>
      </c>
      <c r="H1091" s="86" t="s">
        <v>344</v>
      </c>
      <c r="I1091" s="87" t="str">
        <f t="shared" si="44"/>
        <v>Golay0454_S0427</v>
      </c>
      <c r="J1091" s="87" t="str">
        <f t="shared" si="45"/>
        <v>gtcCTCATCATGTTCtgGTGYCAGCMGCCGCGGTA</v>
      </c>
      <c r="K1091" s="54" t="s">
        <v>350</v>
      </c>
      <c r="L1091" s="60" t="s">
        <v>351</v>
      </c>
      <c r="M1091" s="54" t="s">
        <v>345</v>
      </c>
      <c r="N1091" s="85">
        <v>5</v>
      </c>
      <c r="O1091" s="54" t="s">
        <v>564</v>
      </c>
      <c r="P1091" s="54">
        <v>35</v>
      </c>
    </row>
    <row r="1092" spans="2:16">
      <c r="B1092" s="54" t="s">
        <v>69</v>
      </c>
      <c r="C1092" s="54" t="s">
        <v>1862</v>
      </c>
      <c r="D1092" s="54" t="s">
        <v>218</v>
      </c>
      <c r="E1092" s="60" t="s">
        <v>219</v>
      </c>
      <c r="F1092" s="85" t="s">
        <v>342</v>
      </c>
      <c r="G1092" s="85" t="s">
        <v>343</v>
      </c>
      <c r="H1092" s="86" t="s">
        <v>344</v>
      </c>
      <c r="I1092" s="87" t="str">
        <f t="shared" si="44"/>
        <v>Golay0455_S0946</v>
      </c>
      <c r="J1092" s="87" t="str">
        <f t="shared" si="45"/>
        <v>gtcCCAGGGACTTCTtgGTGYCAGCMGCCGCGGTA</v>
      </c>
      <c r="K1092" s="54" t="s">
        <v>350</v>
      </c>
      <c r="L1092" s="60" t="s">
        <v>351</v>
      </c>
      <c r="M1092" s="54" t="s">
        <v>345</v>
      </c>
      <c r="N1092" s="85">
        <v>5</v>
      </c>
      <c r="O1092" s="54" t="s">
        <v>564</v>
      </c>
      <c r="P1092" s="54">
        <v>35</v>
      </c>
    </row>
    <row r="1093" spans="2:16">
      <c r="B1093" s="54" t="s">
        <v>68</v>
      </c>
      <c r="C1093" s="54" t="s">
        <v>1863</v>
      </c>
      <c r="D1093" s="54" t="s">
        <v>220</v>
      </c>
      <c r="E1093" s="60" t="s">
        <v>221</v>
      </c>
      <c r="F1093" s="85" t="s">
        <v>342</v>
      </c>
      <c r="G1093" s="85" t="s">
        <v>343</v>
      </c>
      <c r="H1093" s="86" t="s">
        <v>344</v>
      </c>
      <c r="I1093" s="87" t="str">
        <f t="shared" si="44"/>
        <v>Golay0456_S0740</v>
      </c>
      <c r="J1093" s="87" t="str">
        <f t="shared" si="45"/>
        <v>gtcGCAATCCTTGCGtgGTGYCAGCMGCCGCGGTA</v>
      </c>
      <c r="K1093" s="54" t="s">
        <v>350</v>
      </c>
      <c r="L1093" s="60" t="s">
        <v>351</v>
      </c>
      <c r="M1093" s="54" t="s">
        <v>345</v>
      </c>
      <c r="N1093" s="85">
        <v>5</v>
      </c>
      <c r="O1093" s="54" t="s">
        <v>564</v>
      </c>
      <c r="P1093" s="54">
        <v>35</v>
      </c>
    </row>
    <row r="1094" spans="2:16">
      <c r="B1094" s="54" t="s">
        <v>67</v>
      </c>
      <c r="C1094" s="54" t="s">
        <v>1864</v>
      </c>
      <c r="D1094" s="54" t="s">
        <v>222</v>
      </c>
      <c r="E1094" s="60" t="s">
        <v>223</v>
      </c>
      <c r="F1094" s="85" t="s">
        <v>342</v>
      </c>
      <c r="G1094" s="85" t="s">
        <v>343</v>
      </c>
      <c r="H1094" s="86" t="s">
        <v>344</v>
      </c>
      <c r="I1094" s="87" t="str">
        <f t="shared" si="44"/>
        <v>Golay0457_S0636</v>
      </c>
      <c r="J1094" s="87" t="str">
        <f t="shared" si="45"/>
        <v>gtcCCTGCTTCCTTCtgGTGYCAGCMGCCGCGGTA</v>
      </c>
      <c r="K1094" s="54" t="s">
        <v>350</v>
      </c>
      <c r="L1094" s="60" t="s">
        <v>351</v>
      </c>
      <c r="M1094" s="54" t="s">
        <v>345</v>
      </c>
      <c r="N1094" s="85">
        <v>5</v>
      </c>
      <c r="O1094" s="54" t="s">
        <v>564</v>
      </c>
      <c r="P1094" s="54">
        <v>35</v>
      </c>
    </row>
    <row r="1095" spans="2:16">
      <c r="B1095" s="54" t="s">
        <v>66</v>
      </c>
      <c r="C1095" s="54" t="s">
        <v>1865</v>
      </c>
      <c r="D1095" s="54" t="s">
        <v>224</v>
      </c>
      <c r="E1095" s="60" t="s">
        <v>225</v>
      </c>
      <c r="F1095" s="85" t="s">
        <v>342</v>
      </c>
      <c r="G1095" s="85" t="s">
        <v>343</v>
      </c>
      <c r="H1095" s="86" t="s">
        <v>344</v>
      </c>
      <c r="I1095" s="87" t="str">
        <f t="shared" si="44"/>
        <v>Golay0458_S0885</v>
      </c>
      <c r="J1095" s="87" t="str">
        <f t="shared" si="45"/>
        <v>gtcCAAGGCACAAGGtgGTGYCAGCMGCCGCGGTA</v>
      </c>
      <c r="K1095" s="54" t="s">
        <v>350</v>
      </c>
      <c r="L1095" s="60" t="s">
        <v>351</v>
      </c>
      <c r="M1095" s="54" t="s">
        <v>345</v>
      </c>
      <c r="N1095" s="85">
        <v>5</v>
      </c>
      <c r="O1095" s="54" t="s">
        <v>564</v>
      </c>
      <c r="P1095" s="54">
        <v>35</v>
      </c>
    </row>
    <row r="1096" spans="2:16">
      <c r="B1096" s="54" t="s">
        <v>65</v>
      </c>
      <c r="C1096" s="54" t="s">
        <v>1866</v>
      </c>
      <c r="D1096" s="54" t="s">
        <v>226</v>
      </c>
      <c r="E1096" s="60" t="s">
        <v>227</v>
      </c>
      <c r="F1096" s="85" t="s">
        <v>342</v>
      </c>
      <c r="G1096" s="85" t="s">
        <v>343</v>
      </c>
      <c r="H1096" s="86" t="s">
        <v>344</v>
      </c>
      <c r="I1096" s="87" t="str">
        <f t="shared" si="44"/>
        <v>Golay0459_S0504</v>
      </c>
      <c r="J1096" s="87" t="str">
        <f t="shared" si="45"/>
        <v>gtcGGCCTATAAGTCtgGTGYCAGCMGCCGCGGTA</v>
      </c>
      <c r="K1096" s="54" t="s">
        <v>350</v>
      </c>
      <c r="L1096" s="60" t="s">
        <v>351</v>
      </c>
      <c r="M1096" s="54" t="s">
        <v>345</v>
      </c>
      <c r="N1096" s="85">
        <v>5</v>
      </c>
      <c r="O1096" s="54" t="s">
        <v>564</v>
      </c>
      <c r="P1096" s="54">
        <v>35</v>
      </c>
    </row>
    <row r="1097" spans="2:16">
      <c r="B1097" s="54" t="s">
        <v>64</v>
      </c>
      <c r="C1097" s="54" t="s">
        <v>1867</v>
      </c>
      <c r="D1097" s="54" t="s">
        <v>228</v>
      </c>
      <c r="E1097" s="60" t="s">
        <v>229</v>
      </c>
      <c r="F1097" s="85" t="s">
        <v>342</v>
      </c>
      <c r="G1097" s="85" t="s">
        <v>343</v>
      </c>
      <c r="H1097" s="86" t="s">
        <v>344</v>
      </c>
      <c r="I1097" s="87" t="str">
        <f t="shared" si="44"/>
        <v>Golay0460_S0953</v>
      </c>
      <c r="J1097" s="87" t="str">
        <f t="shared" si="45"/>
        <v>gtcTCCATTTCATGCtgGTGYCAGCMGCCGCGGTA</v>
      </c>
      <c r="K1097" s="54" t="s">
        <v>350</v>
      </c>
      <c r="L1097" s="60" t="s">
        <v>351</v>
      </c>
      <c r="M1097" s="54" t="s">
        <v>345</v>
      </c>
      <c r="N1097" s="85">
        <v>5</v>
      </c>
      <c r="O1097" s="54" t="s">
        <v>564</v>
      </c>
      <c r="P1097" s="54">
        <v>35</v>
      </c>
    </row>
    <row r="1098" spans="2:16">
      <c r="B1098" s="54" t="s">
        <v>63</v>
      </c>
      <c r="C1098" s="54" t="s">
        <v>1868</v>
      </c>
      <c r="D1098" s="54" t="s">
        <v>230</v>
      </c>
      <c r="E1098" s="60" t="s">
        <v>231</v>
      </c>
      <c r="F1098" s="85" t="s">
        <v>342</v>
      </c>
      <c r="G1098" s="85" t="s">
        <v>343</v>
      </c>
      <c r="H1098" s="86" t="s">
        <v>344</v>
      </c>
      <c r="I1098" s="87" t="str">
        <f t="shared" si="44"/>
        <v>Golay0461_S0939</v>
      </c>
      <c r="J1098" s="87" t="str">
        <f t="shared" si="45"/>
        <v>gtcTCGGCGATCATCtgGTGYCAGCMGCCGCGGTA</v>
      </c>
      <c r="K1098" s="54" t="s">
        <v>350</v>
      </c>
      <c r="L1098" s="60" t="s">
        <v>351</v>
      </c>
      <c r="M1098" s="54" t="s">
        <v>345</v>
      </c>
      <c r="N1098" s="85">
        <v>5</v>
      </c>
      <c r="O1098" s="54" t="s">
        <v>564</v>
      </c>
      <c r="P1098" s="54">
        <v>35</v>
      </c>
    </row>
    <row r="1099" spans="2:16">
      <c r="B1099" s="54" t="s">
        <v>62</v>
      </c>
      <c r="C1099" s="54" t="s">
        <v>1869</v>
      </c>
      <c r="D1099" s="54" t="s">
        <v>232</v>
      </c>
      <c r="E1099" s="60" t="s">
        <v>233</v>
      </c>
      <c r="F1099" s="85" t="s">
        <v>342</v>
      </c>
      <c r="G1099" s="85" t="s">
        <v>343</v>
      </c>
      <c r="H1099" s="86" t="s">
        <v>344</v>
      </c>
      <c r="I1099" s="87" t="str">
        <f t="shared" si="44"/>
        <v>Golay0462_S0805</v>
      </c>
      <c r="J1099" s="87" t="str">
        <f t="shared" si="45"/>
        <v>gtcGTTTCACGCGAAtgGTGYCAGCMGCCGCGGTA</v>
      </c>
      <c r="K1099" s="54" t="s">
        <v>350</v>
      </c>
      <c r="L1099" s="60" t="s">
        <v>351</v>
      </c>
      <c r="M1099" s="54" t="s">
        <v>345</v>
      </c>
      <c r="N1099" s="85">
        <v>5</v>
      </c>
      <c r="O1099" s="54" t="s">
        <v>564</v>
      </c>
      <c r="P1099" s="54">
        <v>35</v>
      </c>
    </row>
    <row r="1100" spans="2:16">
      <c r="B1100" s="54" t="s">
        <v>61</v>
      </c>
      <c r="C1100" s="54" t="s">
        <v>1870</v>
      </c>
      <c r="D1100" s="54" t="s">
        <v>234</v>
      </c>
      <c r="E1100" s="60" t="s">
        <v>235</v>
      </c>
      <c r="F1100" s="85" t="s">
        <v>342</v>
      </c>
      <c r="G1100" s="85" t="s">
        <v>343</v>
      </c>
      <c r="H1100" s="86" t="s">
        <v>344</v>
      </c>
      <c r="I1100" s="87" t="str">
        <f t="shared" si="44"/>
        <v>Golay0463_S0691</v>
      </c>
      <c r="J1100" s="87" t="str">
        <f t="shared" si="45"/>
        <v>gtcACAAGAACCTTGtgGTGYCAGCMGCCGCGGTA</v>
      </c>
      <c r="K1100" s="54" t="s">
        <v>350</v>
      </c>
      <c r="L1100" s="60" t="s">
        <v>351</v>
      </c>
      <c r="M1100" s="54" t="s">
        <v>345</v>
      </c>
      <c r="N1100" s="85">
        <v>5</v>
      </c>
      <c r="O1100" s="54" t="s">
        <v>564</v>
      </c>
      <c r="P1100" s="54">
        <v>35</v>
      </c>
    </row>
    <row r="1101" spans="2:16">
      <c r="B1101" s="54" t="s">
        <v>60</v>
      </c>
      <c r="C1101" s="54" t="s">
        <v>1871</v>
      </c>
      <c r="D1101" s="54" t="s">
        <v>236</v>
      </c>
      <c r="E1101" s="60" t="s">
        <v>237</v>
      </c>
      <c r="F1101" s="85" t="s">
        <v>342</v>
      </c>
      <c r="G1101" s="85" t="s">
        <v>343</v>
      </c>
      <c r="H1101" s="86" t="s">
        <v>344</v>
      </c>
      <c r="I1101" s="87" t="str">
        <f t="shared" si="44"/>
        <v>Golay0464_S0676</v>
      </c>
      <c r="J1101" s="87" t="str">
        <f t="shared" si="45"/>
        <v>gtcTACTCTCTTAGCtgGTGYCAGCMGCCGCGGTA</v>
      </c>
      <c r="K1101" s="54" t="s">
        <v>350</v>
      </c>
      <c r="L1101" s="60" t="s">
        <v>351</v>
      </c>
      <c r="M1101" s="54" t="s">
        <v>345</v>
      </c>
      <c r="N1101" s="85">
        <v>5</v>
      </c>
      <c r="O1101" s="54" t="s">
        <v>564</v>
      </c>
      <c r="P1101" s="54">
        <v>35</v>
      </c>
    </row>
    <row r="1102" spans="2:16">
      <c r="B1102" s="54" t="s">
        <v>59</v>
      </c>
      <c r="C1102" s="54" t="s">
        <v>1872</v>
      </c>
      <c r="D1102" s="54" t="s">
        <v>238</v>
      </c>
      <c r="E1102" s="60" t="s">
        <v>239</v>
      </c>
      <c r="F1102" s="85" t="s">
        <v>342</v>
      </c>
      <c r="G1102" s="85" t="s">
        <v>343</v>
      </c>
      <c r="H1102" s="86" t="s">
        <v>344</v>
      </c>
      <c r="I1102" s="87" t="str">
        <f t="shared" si="44"/>
        <v>Golay0465_S1000</v>
      </c>
      <c r="J1102" s="87" t="str">
        <f t="shared" si="45"/>
        <v>gtcAACTGTTCGCGCtgGTGYCAGCMGCCGCGGTA</v>
      </c>
      <c r="K1102" s="54" t="s">
        <v>350</v>
      </c>
      <c r="L1102" s="60" t="s">
        <v>351</v>
      </c>
      <c r="M1102" s="54" t="s">
        <v>345</v>
      </c>
      <c r="N1102" s="85">
        <v>5</v>
      </c>
      <c r="O1102" s="54" t="s">
        <v>564</v>
      </c>
      <c r="P1102" s="54">
        <v>35</v>
      </c>
    </row>
    <row r="1103" spans="2:16">
      <c r="B1103" s="54" t="s">
        <v>58</v>
      </c>
      <c r="C1103" s="54" t="s">
        <v>1873</v>
      </c>
      <c r="D1103" s="54" t="s">
        <v>240</v>
      </c>
      <c r="E1103" s="60" t="s">
        <v>241</v>
      </c>
      <c r="F1103" s="85" t="s">
        <v>342</v>
      </c>
      <c r="G1103" s="85" t="s">
        <v>343</v>
      </c>
      <c r="H1103" s="86" t="s">
        <v>344</v>
      </c>
      <c r="I1103" s="87" t="str">
        <f t="shared" si="44"/>
        <v>Golay0466_S0362</v>
      </c>
      <c r="J1103" s="87" t="str">
        <f t="shared" si="45"/>
        <v>gtcCGAAGCATCTACtgGTGYCAGCMGCCGCGGTA</v>
      </c>
      <c r="K1103" s="54" t="s">
        <v>350</v>
      </c>
      <c r="L1103" s="60" t="s">
        <v>351</v>
      </c>
      <c r="M1103" s="54" t="s">
        <v>345</v>
      </c>
      <c r="N1103" s="85">
        <v>5</v>
      </c>
      <c r="O1103" s="54" t="s">
        <v>564</v>
      </c>
      <c r="P1103" s="54">
        <v>35</v>
      </c>
    </row>
    <row r="1104" spans="2:16">
      <c r="B1104" s="54" t="s">
        <v>57</v>
      </c>
      <c r="C1104" s="54" t="s">
        <v>1874</v>
      </c>
      <c r="D1104" s="54" t="s">
        <v>242</v>
      </c>
      <c r="E1104" s="60" t="s">
        <v>243</v>
      </c>
      <c r="F1104" s="85" t="s">
        <v>342</v>
      </c>
      <c r="G1104" s="85" t="s">
        <v>343</v>
      </c>
      <c r="H1104" s="86" t="s">
        <v>344</v>
      </c>
      <c r="I1104" s="87" t="str">
        <f t="shared" si="44"/>
        <v>Golay0467_S0860</v>
      </c>
      <c r="J1104" s="87" t="str">
        <f t="shared" si="45"/>
        <v>gtcGTTTGGCCACACtgGTGYCAGCMGCCGCGGTA</v>
      </c>
      <c r="K1104" s="54" t="s">
        <v>350</v>
      </c>
      <c r="L1104" s="60" t="s">
        <v>351</v>
      </c>
      <c r="M1104" s="54" t="s">
        <v>345</v>
      </c>
      <c r="N1104" s="85">
        <v>5</v>
      </c>
      <c r="O1104" s="54" t="s">
        <v>564</v>
      </c>
      <c r="P1104" s="54">
        <v>35</v>
      </c>
    </row>
    <row r="1105" spans="2:16">
      <c r="B1105" s="54" t="s">
        <v>56</v>
      </c>
      <c r="C1105" s="54" t="s">
        <v>1875</v>
      </c>
      <c r="D1105" s="54" t="s">
        <v>244</v>
      </c>
      <c r="E1105" s="60" t="s">
        <v>245</v>
      </c>
      <c r="F1105" s="85" t="s">
        <v>342</v>
      </c>
      <c r="G1105" s="85" t="s">
        <v>343</v>
      </c>
      <c r="H1105" s="86" t="s">
        <v>344</v>
      </c>
      <c r="I1105" s="87" t="str">
        <f t="shared" si="44"/>
        <v>Golay0468_S1022</v>
      </c>
      <c r="J1105" s="87" t="str">
        <f t="shared" si="45"/>
        <v>gtcTCAGGTTGCCCAtgGTGYCAGCMGCCGCGGTA</v>
      </c>
      <c r="K1105" s="54" t="s">
        <v>350</v>
      </c>
      <c r="L1105" s="60" t="s">
        <v>351</v>
      </c>
      <c r="M1105" s="54" t="s">
        <v>345</v>
      </c>
      <c r="N1105" s="85">
        <v>5</v>
      </c>
      <c r="O1105" s="54" t="s">
        <v>564</v>
      </c>
      <c r="P1105" s="54">
        <v>35</v>
      </c>
    </row>
    <row r="1106" spans="2:16">
      <c r="B1106" s="54" t="s">
        <v>55</v>
      </c>
      <c r="C1106" s="54" t="s">
        <v>1876</v>
      </c>
      <c r="D1106" s="54" t="s">
        <v>246</v>
      </c>
      <c r="E1106" s="60" t="s">
        <v>247</v>
      </c>
      <c r="F1106" s="85" t="s">
        <v>342</v>
      </c>
      <c r="G1106" s="85" t="s">
        <v>343</v>
      </c>
      <c r="H1106" s="86" t="s">
        <v>344</v>
      </c>
      <c r="I1106" s="87" t="str">
        <f t="shared" si="44"/>
        <v>Golay0469_S0422</v>
      </c>
      <c r="J1106" s="87" t="str">
        <f t="shared" si="45"/>
        <v>gtcTCATTCCACTCAtgGTGYCAGCMGCCGCGGTA</v>
      </c>
      <c r="K1106" s="54" t="s">
        <v>350</v>
      </c>
      <c r="L1106" s="60" t="s">
        <v>351</v>
      </c>
      <c r="M1106" s="54" t="s">
        <v>345</v>
      </c>
      <c r="N1106" s="85">
        <v>5</v>
      </c>
      <c r="O1106" s="54" t="s">
        <v>564</v>
      </c>
      <c r="P1106" s="54">
        <v>35</v>
      </c>
    </row>
    <row r="1107" spans="2:16">
      <c r="B1107" s="54" t="s">
        <v>54</v>
      </c>
      <c r="C1107" s="54" t="s">
        <v>1877</v>
      </c>
      <c r="D1107" s="54" t="s">
        <v>248</v>
      </c>
      <c r="E1107" s="60" t="s">
        <v>249</v>
      </c>
      <c r="F1107" s="85" t="s">
        <v>342</v>
      </c>
      <c r="G1107" s="85" t="s">
        <v>343</v>
      </c>
      <c r="H1107" s="86" t="s">
        <v>344</v>
      </c>
      <c r="I1107" s="87" t="str">
        <f t="shared" si="44"/>
        <v>Golay0470_S0734</v>
      </c>
      <c r="J1107" s="87" t="str">
        <f t="shared" si="45"/>
        <v>gtcGTCACATCACGAtgGTGYCAGCMGCCGCGGTA</v>
      </c>
      <c r="K1107" s="54" t="s">
        <v>350</v>
      </c>
      <c r="L1107" s="60" t="s">
        <v>351</v>
      </c>
      <c r="M1107" s="54" t="s">
        <v>345</v>
      </c>
      <c r="N1107" s="85">
        <v>5</v>
      </c>
      <c r="O1107" s="54" t="s">
        <v>564</v>
      </c>
      <c r="P1107" s="54">
        <v>35</v>
      </c>
    </row>
    <row r="1108" spans="2:16">
      <c r="B1108" s="54" t="s">
        <v>53</v>
      </c>
      <c r="C1108" s="54" t="s">
        <v>1878</v>
      </c>
      <c r="D1108" s="54" t="s">
        <v>250</v>
      </c>
      <c r="E1108" s="60" t="s">
        <v>251</v>
      </c>
      <c r="F1108" s="85" t="s">
        <v>342</v>
      </c>
      <c r="G1108" s="85" t="s">
        <v>343</v>
      </c>
      <c r="H1108" s="86" t="s">
        <v>344</v>
      </c>
      <c r="I1108" s="87" t="str">
        <f t="shared" si="44"/>
        <v>Golay0471_S0714</v>
      </c>
      <c r="J1108" s="87" t="str">
        <f t="shared" si="45"/>
        <v>gtcCGACATTTCTCTtgGTGYCAGCMGCCGCGGTA</v>
      </c>
      <c r="K1108" s="54" t="s">
        <v>350</v>
      </c>
      <c r="L1108" s="60" t="s">
        <v>351</v>
      </c>
      <c r="M1108" s="54" t="s">
        <v>345</v>
      </c>
      <c r="N1108" s="85">
        <v>5</v>
      </c>
      <c r="O1108" s="54" t="s">
        <v>564</v>
      </c>
      <c r="P1108" s="54">
        <v>35</v>
      </c>
    </row>
    <row r="1109" spans="2:16">
      <c r="B1109" s="54" t="s">
        <v>52</v>
      </c>
      <c r="C1109" s="54" t="s">
        <v>1879</v>
      </c>
      <c r="D1109" s="54" t="s">
        <v>252</v>
      </c>
      <c r="E1109" s="60" t="s">
        <v>253</v>
      </c>
      <c r="F1109" s="85" t="s">
        <v>342</v>
      </c>
      <c r="G1109" s="85" t="s">
        <v>343</v>
      </c>
      <c r="H1109" s="86" t="s">
        <v>344</v>
      </c>
      <c r="I1109" s="87" t="str">
        <f t="shared" si="44"/>
        <v>Golay0472_S0830</v>
      </c>
      <c r="J1109" s="87" t="str">
        <f t="shared" si="45"/>
        <v>gtcGGACGTTAACTAtgGTGYCAGCMGCCGCGGTA</v>
      </c>
      <c r="K1109" s="54" t="s">
        <v>350</v>
      </c>
      <c r="L1109" s="60" t="s">
        <v>351</v>
      </c>
      <c r="M1109" s="54" t="s">
        <v>345</v>
      </c>
      <c r="N1109" s="85">
        <v>5</v>
      </c>
      <c r="O1109" s="54" t="s">
        <v>564</v>
      </c>
      <c r="P1109" s="54">
        <v>35</v>
      </c>
    </row>
    <row r="1110" spans="2:16">
      <c r="B1110" s="54" t="s">
        <v>51</v>
      </c>
      <c r="C1110" s="84" t="s">
        <v>1880</v>
      </c>
      <c r="D1110" s="54" t="s">
        <v>254</v>
      </c>
      <c r="E1110" s="60" t="s">
        <v>255</v>
      </c>
      <c r="F1110" s="85" t="s">
        <v>342</v>
      </c>
      <c r="G1110" s="85" t="s">
        <v>343</v>
      </c>
      <c r="H1110" s="86" t="s">
        <v>344</v>
      </c>
      <c r="I1110" s="87" t="str">
        <f t="shared" si="44"/>
        <v>Golay0473_PC12</v>
      </c>
      <c r="J1110" s="87" t="str">
        <f t="shared" si="45"/>
        <v>gtcTAGCAGTTGCGTtgGTGYCAGCMGCCGCGGTA</v>
      </c>
      <c r="K1110" s="54" t="s">
        <v>350</v>
      </c>
      <c r="L1110" s="60" t="s">
        <v>351</v>
      </c>
      <c r="M1110" s="54" t="s">
        <v>345</v>
      </c>
      <c r="N1110" s="85">
        <v>5</v>
      </c>
      <c r="O1110" s="54" t="s">
        <v>565</v>
      </c>
      <c r="P1110" s="54">
        <v>35</v>
      </c>
    </row>
    <row r="1111" spans="2:16">
      <c r="B1111" s="54" t="s">
        <v>50</v>
      </c>
      <c r="C1111" s="54" t="s">
        <v>1881</v>
      </c>
      <c r="D1111" s="54" t="s">
        <v>256</v>
      </c>
      <c r="E1111" s="60" t="s">
        <v>257</v>
      </c>
      <c r="F1111" s="85" t="s">
        <v>342</v>
      </c>
      <c r="G1111" s="85" t="s">
        <v>343</v>
      </c>
      <c r="H1111" s="86" t="s">
        <v>344</v>
      </c>
      <c r="I1111" s="87" t="str">
        <f t="shared" si="44"/>
        <v>Golay0474_S0367</v>
      </c>
      <c r="J1111" s="87" t="str">
        <f t="shared" si="45"/>
        <v>gtcCACGCTATTGGAtgGTGYCAGCMGCCGCGGTA</v>
      </c>
      <c r="K1111" s="54" t="s">
        <v>350</v>
      </c>
      <c r="L1111" s="60" t="s">
        <v>351</v>
      </c>
      <c r="M1111" s="54" t="s">
        <v>345</v>
      </c>
      <c r="N1111" s="85">
        <v>5</v>
      </c>
      <c r="O1111" s="54" t="s">
        <v>564</v>
      </c>
      <c r="P1111" s="54">
        <v>35</v>
      </c>
    </row>
    <row r="1112" spans="2:16">
      <c r="B1112" s="54" t="s">
        <v>49</v>
      </c>
      <c r="C1112" s="54" t="s">
        <v>1882</v>
      </c>
      <c r="D1112" s="54" t="s">
        <v>258</v>
      </c>
      <c r="E1112" s="60" t="s">
        <v>259</v>
      </c>
      <c r="F1112" s="85" t="s">
        <v>342</v>
      </c>
      <c r="G1112" s="85" t="s">
        <v>343</v>
      </c>
      <c r="H1112" s="86" t="s">
        <v>344</v>
      </c>
      <c r="I1112" s="87" t="str">
        <f t="shared" si="44"/>
        <v>Golay0475_S0820</v>
      </c>
      <c r="J1112" s="87" t="str">
        <f t="shared" si="45"/>
        <v>gtcAACTTCACTTCCtgGTGYCAGCMGCCGCGGTA</v>
      </c>
      <c r="K1112" s="54" t="s">
        <v>350</v>
      </c>
      <c r="L1112" s="60" t="s">
        <v>351</v>
      </c>
      <c r="M1112" s="54" t="s">
        <v>345</v>
      </c>
      <c r="N1112" s="85">
        <v>5</v>
      </c>
      <c r="O1112" s="54" t="s">
        <v>564</v>
      </c>
      <c r="P1112" s="54">
        <v>35</v>
      </c>
    </row>
    <row r="1113" spans="2:16">
      <c r="B1113" s="54" t="s">
        <v>48</v>
      </c>
      <c r="C1113" s="54" t="s">
        <v>1883</v>
      </c>
      <c r="D1113" s="54" t="s">
        <v>260</v>
      </c>
      <c r="E1113" s="60" t="s">
        <v>261</v>
      </c>
      <c r="F1113" s="85" t="s">
        <v>342</v>
      </c>
      <c r="G1113" s="85" t="s">
        <v>343</v>
      </c>
      <c r="H1113" s="86" t="s">
        <v>344</v>
      </c>
      <c r="I1113" s="87" t="str">
        <f t="shared" si="44"/>
        <v>Golay0476_S1008</v>
      </c>
      <c r="J1113" s="87" t="str">
        <f t="shared" si="45"/>
        <v>gtcCCAGTGGATATAtgGTGYCAGCMGCCGCGGTA</v>
      </c>
      <c r="K1113" s="54" t="s">
        <v>350</v>
      </c>
      <c r="L1113" s="60" t="s">
        <v>351</v>
      </c>
      <c r="M1113" s="54" t="s">
        <v>345</v>
      </c>
      <c r="N1113" s="85">
        <v>5</v>
      </c>
      <c r="O1113" s="54" t="s">
        <v>564</v>
      </c>
      <c r="P1113" s="54">
        <v>35</v>
      </c>
    </row>
    <row r="1114" spans="2:16">
      <c r="B1114" s="54" t="s">
        <v>47</v>
      </c>
      <c r="C1114" s="54" t="s">
        <v>1884</v>
      </c>
      <c r="D1114" s="54" t="s">
        <v>262</v>
      </c>
      <c r="E1114" s="60" t="s">
        <v>263</v>
      </c>
      <c r="F1114" s="85" t="s">
        <v>342</v>
      </c>
      <c r="G1114" s="85" t="s">
        <v>343</v>
      </c>
      <c r="H1114" s="86" t="s">
        <v>344</v>
      </c>
      <c r="I1114" s="87" t="str">
        <f t="shared" si="44"/>
        <v>Golay0477_S0736</v>
      </c>
      <c r="J1114" s="87" t="str">
        <f t="shared" si="45"/>
        <v>gtcTGTGTGTAACGCtgGTGYCAGCMGCCGCGGTA</v>
      </c>
      <c r="K1114" s="54" t="s">
        <v>350</v>
      </c>
      <c r="L1114" s="60" t="s">
        <v>351</v>
      </c>
      <c r="M1114" s="54" t="s">
        <v>345</v>
      </c>
      <c r="N1114" s="85">
        <v>5</v>
      </c>
      <c r="O1114" s="54" t="s">
        <v>564</v>
      </c>
      <c r="P1114" s="54">
        <v>35</v>
      </c>
    </row>
    <row r="1115" spans="2:16">
      <c r="B1115" s="54" t="s">
        <v>46</v>
      </c>
      <c r="C1115" s="54" t="s">
        <v>1885</v>
      </c>
      <c r="D1115" s="54" t="s">
        <v>264</v>
      </c>
      <c r="E1115" s="60" t="s">
        <v>265</v>
      </c>
      <c r="F1115" s="85" t="s">
        <v>342</v>
      </c>
      <c r="G1115" s="85" t="s">
        <v>343</v>
      </c>
      <c r="H1115" s="86" t="s">
        <v>344</v>
      </c>
      <c r="I1115" s="87" t="str">
        <f t="shared" si="44"/>
        <v>Golay0478_S1070</v>
      </c>
      <c r="J1115" s="87" t="str">
        <f t="shared" si="45"/>
        <v>gtcCCAATCGTGCAAtgGTGYCAGCMGCCGCGGTA</v>
      </c>
      <c r="K1115" s="54" t="s">
        <v>350</v>
      </c>
      <c r="L1115" s="60" t="s">
        <v>351</v>
      </c>
      <c r="M1115" s="54" t="s">
        <v>345</v>
      </c>
      <c r="N1115" s="85">
        <v>5</v>
      </c>
      <c r="O1115" s="54" t="s">
        <v>564</v>
      </c>
      <c r="P1115" s="54">
        <v>35</v>
      </c>
    </row>
    <row r="1116" spans="2:16">
      <c r="B1116" s="54" t="s">
        <v>45</v>
      </c>
      <c r="C1116" s="54" t="s">
        <v>1886</v>
      </c>
      <c r="D1116" s="54" t="s">
        <v>266</v>
      </c>
      <c r="E1116" s="60" t="s">
        <v>267</v>
      </c>
      <c r="F1116" s="85" t="s">
        <v>342</v>
      </c>
      <c r="G1116" s="85" t="s">
        <v>343</v>
      </c>
      <c r="H1116" s="86" t="s">
        <v>344</v>
      </c>
      <c r="I1116" s="87" t="str">
        <f t="shared" si="44"/>
        <v>Golay0479_S0643</v>
      </c>
      <c r="J1116" s="87" t="str">
        <f t="shared" si="45"/>
        <v>gtcAGGCTAGCAGAGtgGTGYCAGCMGCCGCGGTA</v>
      </c>
      <c r="K1116" s="54" t="s">
        <v>350</v>
      </c>
      <c r="L1116" s="60" t="s">
        <v>351</v>
      </c>
      <c r="M1116" s="54" t="s">
        <v>345</v>
      </c>
      <c r="N1116" s="85">
        <v>5</v>
      </c>
      <c r="O1116" s="54" t="s">
        <v>564</v>
      </c>
      <c r="P1116" s="54">
        <v>35</v>
      </c>
    </row>
    <row r="1117" spans="2:16">
      <c r="B1117" s="54" t="s">
        <v>44</v>
      </c>
      <c r="C1117" s="54" t="s">
        <v>1887</v>
      </c>
      <c r="D1117" s="54" t="s">
        <v>268</v>
      </c>
      <c r="E1117" s="60" t="s">
        <v>269</v>
      </c>
      <c r="F1117" s="85" t="s">
        <v>342</v>
      </c>
      <c r="G1117" s="85" t="s">
        <v>343</v>
      </c>
      <c r="H1117" s="86" t="s">
        <v>344</v>
      </c>
      <c r="I1117" s="87" t="str">
        <f t="shared" si="44"/>
        <v>Golay0480_S0775</v>
      </c>
      <c r="J1117" s="87" t="str">
        <f t="shared" si="45"/>
        <v>gtcGTCACTCCGAACtgGTGYCAGCMGCCGCGGTA</v>
      </c>
      <c r="K1117" s="54" t="s">
        <v>350</v>
      </c>
      <c r="L1117" s="60" t="s">
        <v>351</v>
      </c>
      <c r="M1117" s="54" t="s">
        <v>345</v>
      </c>
      <c r="N1117" s="85">
        <v>5</v>
      </c>
      <c r="O1117" s="54" t="s">
        <v>564</v>
      </c>
      <c r="P1117" s="54">
        <v>35</v>
      </c>
    </row>
    <row r="1118" spans="2:16">
      <c r="B1118" s="54" t="s">
        <v>43</v>
      </c>
      <c r="C1118" s="54" t="s">
        <v>1888</v>
      </c>
      <c r="D1118" s="54" t="s">
        <v>270</v>
      </c>
      <c r="E1118" s="60" t="s">
        <v>271</v>
      </c>
      <c r="F1118" s="85" t="s">
        <v>342</v>
      </c>
      <c r="G1118" s="85" t="s">
        <v>343</v>
      </c>
      <c r="H1118" s="86" t="s">
        <v>344</v>
      </c>
      <c r="I1118" s="87" t="str">
        <f t="shared" si="44"/>
        <v>Golay0481_S0670</v>
      </c>
      <c r="J1118" s="87" t="str">
        <f t="shared" si="45"/>
        <v>gtcCACCGAAATCTGtgGTGYCAGCMGCCGCGGTA</v>
      </c>
      <c r="K1118" s="54" t="s">
        <v>350</v>
      </c>
      <c r="L1118" s="60" t="s">
        <v>351</v>
      </c>
      <c r="M1118" s="54" t="s">
        <v>345</v>
      </c>
      <c r="N1118" s="85">
        <v>5</v>
      </c>
      <c r="O1118" s="54" t="s">
        <v>564</v>
      </c>
      <c r="P1118" s="54">
        <v>35</v>
      </c>
    </row>
    <row r="1119" spans="2:16">
      <c r="B1119" s="54" t="s">
        <v>42</v>
      </c>
      <c r="C1119" s="54" t="s">
        <v>1889</v>
      </c>
      <c r="D1119" s="54" t="s">
        <v>272</v>
      </c>
      <c r="E1119" s="60" t="s">
        <v>273</v>
      </c>
      <c r="F1119" s="85" t="s">
        <v>342</v>
      </c>
      <c r="G1119" s="85" t="s">
        <v>343</v>
      </c>
      <c r="H1119" s="86" t="s">
        <v>344</v>
      </c>
      <c r="I1119" s="87" t="str">
        <f t="shared" si="44"/>
        <v>Golay0482_S0531</v>
      </c>
      <c r="J1119" s="87" t="str">
        <f t="shared" si="45"/>
        <v>gtcTGACGTAGAACTtgGTGYCAGCMGCCGCGGTA</v>
      </c>
      <c r="K1119" s="54" t="s">
        <v>350</v>
      </c>
      <c r="L1119" s="60" t="s">
        <v>351</v>
      </c>
      <c r="M1119" s="54" t="s">
        <v>345</v>
      </c>
      <c r="N1119" s="85">
        <v>5</v>
      </c>
      <c r="O1119" s="54" t="s">
        <v>564</v>
      </c>
      <c r="P1119" s="54">
        <v>35</v>
      </c>
    </row>
    <row r="1120" spans="2:16">
      <c r="B1120" s="54" t="s">
        <v>41</v>
      </c>
      <c r="C1120" s="54" t="s">
        <v>1890</v>
      </c>
      <c r="D1120" s="54" t="s">
        <v>274</v>
      </c>
      <c r="E1120" s="60" t="s">
        <v>275</v>
      </c>
      <c r="F1120" s="85" t="s">
        <v>342</v>
      </c>
      <c r="G1120" s="85" t="s">
        <v>343</v>
      </c>
      <c r="H1120" s="86" t="s">
        <v>344</v>
      </c>
      <c r="I1120" s="87" t="str">
        <f t="shared" si="44"/>
        <v>Golay0483_S0562</v>
      </c>
      <c r="J1120" s="87" t="str">
        <f t="shared" si="45"/>
        <v>gtcCTATGCCGGCTAtgGTGYCAGCMGCCGCGGTA</v>
      </c>
      <c r="K1120" s="54" t="s">
        <v>350</v>
      </c>
      <c r="L1120" s="60" t="s">
        <v>351</v>
      </c>
      <c r="M1120" s="54" t="s">
        <v>345</v>
      </c>
      <c r="N1120" s="85">
        <v>5</v>
      </c>
      <c r="O1120" s="54" t="s">
        <v>564</v>
      </c>
      <c r="P1120" s="54">
        <v>35</v>
      </c>
    </row>
    <row r="1121" spans="2:16">
      <c r="B1121" s="54" t="s">
        <v>40</v>
      </c>
      <c r="C1121" s="54" t="s">
        <v>1891</v>
      </c>
      <c r="D1121" s="54" t="s">
        <v>276</v>
      </c>
      <c r="E1121" s="60" t="s">
        <v>277</v>
      </c>
      <c r="F1121" s="85" t="s">
        <v>342</v>
      </c>
      <c r="G1121" s="85" t="s">
        <v>343</v>
      </c>
      <c r="H1121" s="86" t="s">
        <v>344</v>
      </c>
      <c r="I1121" s="87" t="str">
        <f t="shared" si="44"/>
        <v>Golay0484_S0894</v>
      </c>
      <c r="J1121" s="87" t="str">
        <f t="shared" si="45"/>
        <v>gtcGTGGTATGGGAGtgGTGYCAGCMGCCGCGGTA</v>
      </c>
      <c r="K1121" s="54" t="s">
        <v>350</v>
      </c>
      <c r="L1121" s="60" t="s">
        <v>351</v>
      </c>
      <c r="M1121" s="54" t="s">
        <v>345</v>
      </c>
      <c r="N1121" s="85">
        <v>5</v>
      </c>
      <c r="O1121" s="54" t="s">
        <v>564</v>
      </c>
      <c r="P1121" s="54">
        <v>35</v>
      </c>
    </row>
    <row r="1122" spans="2:16">
      <c r="B1122" s="54" t="s">
        <v>39</v>
      </c>
      <c r="C1122" s="54" t="s">
        <v>1892</v>
      </c>
      <c r="D1122" s="54" t="s">
        <v>278</v>
      </c>
      <c r="E1122" s="60" t="s">
        <v>279</v>
      </c>
      <c r="F1122" s="85" t="s">
        <v>342</v>
      </c>
      <c r="G1122" s="85" t="s">
        <v>343</v>
      </c>
      <c r="H1122" s="86" t="s">
        <v>344</v>
      </c>
      <c r="I1122" s="87" t="str">
        <f t="shared" si="44"/>
        <v>Golay0485_S0746</v>
      </c>
      <c r="J1122" s="87" t="str">
        <f t="shared" si="45"/>
        <v>gtcTGTACCAACCGAtgGTGYCAGCMGCCGCGGTA</v>
      </c>
      <c r="K1122" s="54" t="s">
        <v>350</v>
      </c>
      <c r="L1122" s="60" t="s">
        <v>351</v>
      </c>
      <c r="M1122" s="54" t="s">
        <v>345</v>
      </c>
      <c r="N1122" s="85">
        <v>5</v>
      </c>
      <c r="O1122" s="54" t="s">
        <v>564</v>
      </c>
      <c r="P1122" s="54">
        <v>35</v>
      </c>
    </row>
    <row r="1123" spans="2:16">
      <c r="B1123" s="54" t="s">
        <v>38</v>
      </c>
      <c r="C1123" s="54" t="s">
        <v>1893</v>
      </c>
      <c r="D1123" s="54" t="s">
        <v>280</v>
      </c>
      <c r="E1123" s="60" t="s">
        <v>281</v>
      </c>
      <c r="F1123" s="85" t="s">
        <v>342</v>
      </c>
      <c r="G1123" s="85" t="s">
        <v>343</v>
      </c>
      <c r="H1123" s="86" t="s">
        <v>344</v>
      </c>
      <c r="I1123" s="87" t="str">
        <f t="shared" ref="I1123:I1153" si="46">(D1123&amp;"_"&amp;C1123)</f>
        <v>Golay0486_S0584</v>
      </c>
      <c r="J1123" s="87" t="str">
        <f t="shared" ref="J1123:J1153" si="47">CONCATENATE(F1123,E1123,G1123,H1123)</f>
        <v>gtcAGGGTACAGGGTtgGTGYCAGCMGCCGCGGTA</v>
      </c>
      <c r="K1123" s="54" t="s">
        <v>350</v>
      </c>
      <c r="L1123" s="60" t="s">
        <v>351</v>
      </c>
      <c r="M1123" s="54" t="s">
        <v>345</v>
      </c>
      <c r="N1123" s="85">
        <v>5</v>
      </c>
      <c r="O1123" s="54" t="s">
        <v>564</v>
      </c>
      <c r="P1123" s="54">
        <v>35</v>
      </c>
    </row>
    <row r="1124" spans="2:16">
      <c r="B1124" s="54" t="s">
        <v>37</v>
      </c>
      <c r="C1124" s="54" t="s">
        <v>1894</v>
      </c>
      <c r="D1124" s="54" t="s">
        <v>282</v>
      </c>
      <c r="E1124" s="60" t="s">
        <v>283</v>
      </c>
      <c r="F1124" s="85" t="s">
        <v>342</v>
      </c>
      <c r="G1124" s="85" t="s">
        <v>343</v>
      </c>
      <c r="H1124" s="86" t="s">
        <v>344</v>
      </c>
      <c r="I1124" s="87" t="str">
        <f t="shared" si="46"/>
        <v>Golay0487_S0499</v>
      </c>
      <c r="J1124" s="87" t="str">
        <f t="shared" si="47"/>
        <v>gtcAGAGTGCTAATCtgGTGYCAGCMGCCGCGGTA</v>
      </c>
      <c r="K1124" s="54" t="s">
        <v>350</v>
      </c>
      <c r="L1124" s="60" t="s">
        <v>351</v>
      </c>
      <c r="M1124" s="54" t="s">
        <v>345</v>
      </c>
      <c r="N1124" s="85">
        <v>5</v>
      </c>
      <c r="O1124" s="54" t="s">
        <v>564</v>
      </c>
      <c r="P1124" s="54">
        <v>35</v>
      </c>
    </row>
    <row r="1125" spans="2:16">
      <c r="B1125" s="54" t="s">
        <v>36</v>
      </c>
      <c r="C1125" s="54" t="s">
        <v>1895</v>
      </c>
      <c r="D1125" s="54" t="s">
        <v>284</v>
      </c>
      <c r="E1125" s="60" t="s">
        <v>285</v>
      </c>
      <c r="F1125" s="85" t="s">
        <v>342</v>
      </c>
      <c r="G1125" s="85" t="s">
        <v>343</v>
      </c>
      <c r="H1125" s="86" t="s">
        <v>344</v>
      </c>
      <c r="I1125" s="87" t="str">
        <f t="shared" si="46"/>
        <v>Golay0488_S0854</v>
      </c>
      <c r="J1125" s="87" t="str">
        <f t="shared" si="47"/>
        <v>gtcTTGGCGGGTTATtgGTGYCAGCMGCCGCGGTA</v>
      </c>
      <c r="K1125" s="54" t="s">
        <v>350</v>
      </c>
      <c r="L1125" s="60" t="s">
        <v>351</v>
      </c>
      <c r="M1125" s="54" t="s">
        <v>345</v>
      </c>
      <c r="N1125" s="85">
        <v>5</v>
      </c>
      <c r="O1125" s="54" t="s">
        <v>564</v>
      </c>
      <c r="P1125" s="54">
        <v>35</v>
      </c>
    </row>
    <row r="1126" spans="2:16">
      <c r="B1126" s="54" t="s">
        <v>35</v>
      </c>
      <c r="C1126" s="54" t="s">
        <v>1896</v>
      </c>
      <c r="D1126" s="54" t="s">
        <v>286</v>
      </c>
      <c r="E1126" s="60" t="s">
        <v>287</v>
      </c>
      <c r="F1126" s="85" t="s">
        <v>342</v>
      </c>
      <c r="G1126" s="85" t="s">
        <v>343</v>
      </c>
      <c r="H1126" s="86" t="s">
        <v>344</v>
      </c>
      <c r="I1126" s="87" t="str">
        <f t="shared" si="46"/>
        <v>Golay0489_S0747</v>
      </c>
      <c r="J1126" s="87" t="str">
        <f t="shared" si="47"/>
        <v>gtcCACGATGGTCATtgGTGYCAGCMGCCGCGGTA</v>
      </c>
      <c r="K1126" s="54" t="s">
        <v>350</v>
      </c>
      <c r="L1126" s="60" t="s">
        <v>351</v>
      </c>
      <c r="M1126" s="54" t="s">
        <v>345</v>
      </c>
      <c r="N1126" s="85">
        <v>5</v>
      </c>
      <c r="O1126" s="54" t="s">
        <v>564</v>
      </c>
      <c r="P1126" s="54">
        <v>35</v>
      </c>
    </row>
    <row r="1127" spans="2:16">
      <c r="B1127" s="54" t="s">
        <v>34</v>
      </c>
      <c r="C1127" s="54" t="s">
        <v>1897</v>
      </c>
      <c r="D1127" s="54" t="s">
        <v>288</v>
      </c>
      <c r="E1127" s="60" t="s">
        <v>289</v>
      </c>
      <c r="F1127" s="85" t="s">
        <v>342</v>
      </c>
      <c r="G1127" s="85" t="s">
        <v>343</v>
      </c>
      <c r="H1127" s="86" t="s">
        <v>344</v>
      </c>
      <c r="I1127" s="87" t="str">
        <f t="shared" si="46"/>
        <v>Golay0490_S0735</v>
      </c>
      <c r="J1127" s="87" t="str">
        <f t="shared" si="47"/>
        <v>gtcGTCACCAATCCGtgGTGYCAGCMGCCGCGGTA</v>
      </c>
      <c r="K1127" s="54" t="s">
        <v>350</v>
      </c>
      <c r="L1127" s="60" t="s">
        <v>351</v>
      </c>
      <c r="M1127" s="54" t="s">
        <v>345</v>
      </c>
      <c r="N1127" s="85">
        <v>5</v>
      </c>
      <c r="O1127" s="54" t="s">
        <v>564</v>
      </c>
      <c r="P1127" s="54">
        <v>35</v>
      </c>
    </row>
    <row r="1128" spans="2:16">
      <c r="B1128" s="54" t="s">
        <v>33</v>
      </c>
      <c r="C1128" s="54" t="s">
        <v>1898</v>
      </c>
      <c r="D1128" s="54" t="s">
        <v>290</v>
      </c>
      <c r="E1128" s="60" t="s">
        <v>291</v>
      </c>
      <c r="F1128" s="85" t="s">
        <v>342</v>
      </c>
      <c r="G1128" s="85" t="s">
        <v>343</v>
      </c>
      <c r="H1128" s="86" t="s">
        <v>344</v>
      </c>
      <c r="I1128" s="87" t="str">
        <f t="shared" si="46"/>
        <v>Golay0491_S0995</v>
      </c>
      <c r="J1128" s="87" t="str">
        <f t="shared" si="47"/>
        <v>gtcCACTAACAAACGtgGTGYCAGCMGCCGCGGTA</v>
      </c>
      <c r="K1128" s="54" t="s">
        <v>350</v>
      </c>
      <c r="L1128" s="60" t="s">
        <v>351</v>
      </c>
      <c r="M1128" s="54" t="s">
        <v>345</v>
      </c>
      <c r="N1128" s="85">
        <v>5</v>
      </c>
      <c r="O1128" s="54" t="s">
        <v>564</v>
      </c>
      <c r="P1128" s="54">
        <v>35</v>
      </c>
    </row>
    <row r="1129" spans="2:16">
      <c r="B1129" s="54" t="s">
        <v>32</v>
      </c>
      <c r="C1129" s="54" t="s">
        <v>1899</v>
      </c>
      <c r="D1129" s="54" t="s">
        <v>292</v>
      </c>
      <c r="E1129" s="60" t="s">
        <v>293</v>
      </c>
      <c r="F1129" s="85" t="s">
        <v>342</v>
      </c>
      <c r="G1129" s="85" t="s">
        <v>343</v>
      </c>
      <c r="H1129" s="86" t="s">
        <v>344</v>
      </c>
      <c r="I1129" s="87" t="str">
        <f t="shared" si="46"/>
        <v>Golay0492_S0956</v>
      </c>
      <c r="J1129" s="87" t="str">
        <f t="shared" si="47"/>
        <v>gtcTTCCAGGCAGATtgGTGYCAGCMGCCGCGGTA</v>
      </c>
      <c r="K1129" s="54" t="s">
        <v>350</v>
      </c>
      <c r="L1129" s="60" t="s">
        <v>351</v>
      </c>
      <c r="M1129" s="54" t="s">
        <v>345</v>
      </c>
      <c r="N1129" s="85">
        <v>5</v>
      </c>
      <c r="O1129" s="54" t="s">
        <v>564</v>
      </c>
      <c r="P1129" s="54">
        <v>35</v>
      </c>
    </row>
    <row r="1130" spans="2:16">
      <c r="B1130" s="54" t="s">
        <v>31</v>
      </c>
      <c r="C1130" s="54" t="s">
        <v>1900</v>
      </c>
      <c r="D1130" s="54" t="s">
        <v>294</v>
      </c>
      <c r="E1130" s="60" t="s">
        <v>295</v>
      </c>
      <c r="F1130" s="85" t="s">
        <v>342</v>
      </c>
      <c r="G1130" s="85" t="s">
        <v>343</v>
      </c>
      <c r="H1130" s="86" t="s">
        <v>344</v>
      </c>
      <c r="I1130" s="87" t="str">
        <f t="shared" si="46"/>
        <v>Golay0493_S0970</v>
      </c>
      <c r="J1130" s="87" t="str">
        <f t="shared" si="47"/>
        <v>gtcTATGGTACCCAGtgGTGYCAGCMGCCGCGGTA</v>
      </c>
      <c r="K1130" s="54" t="s">
        <v>350</v>
      </c>
      <c r="L1130" s="60" t="s">
        <v>351</v>
      </c>
      <c r="M1130" s="54" t="s">
        <v>345</v>
      </c>
      <c r="N1130" s="85">
        <v>5</v>
      </c>
      <c r="O1130" s="54" t="s">
        <v>564</v>
      </c>
      <c r="P1130" s="54">
        <v>35</v>
      </c>
    </row>
    <row r="1131" spans="2:16">
      <c r="B1131" s="54" t="s">
        <v>30</v>
      </c>
      <c r="C1131" s="54" t="s">
        <v>1901</v>
      </c>
      <c r="D1131" s="54" t="s">
        <v>296</v>
      </c>
      <c r="E1131" s="60" t="s">
        <v>297</v>
      </c>
      <c r="F1131" s="85" t="s">
        <v>342</v>
      </c>
      <c r="G1131" s="85" t="s">
        <v>343</v>
      </c>
      <c r="H1131" s="86" t="s">
        <v>344</v>
      </c>
      <c r="I1131" s="87" t="str">
        <f t="shared" si="46"/>
        <v>Golay0494_S0790</v>
      </c>
      <c r="J1131" s="87" t="str">
        <f t="shared" si="47"/>
        <v>gtcCACGACTTGACAtgGTGYCAGCMGCCGCGGTA</v>
      </c>
      <c r="K1131" s="54" t="s">
        <v>350</v>
      </c>
      <c r="L1131" s="60" t="s">
        <v>351</v>
      </c>
      <c r="M1131" s="54" t="s">
        <v>345</v>
      </c>
      <c r="N1131" s="85">
        <v>5</v>
      </c>
      <c r="O1131" s="54" t="s">
        <v>564</v>
      </c>
      <c r="P1131" s="54">
        <v>35</v>
      </c>
    </row>
    <row r="1132" spans="2:16">
      <c r="B1132" s="54" t="s">
        <v>29</v>
      </c>
      <c r="C1132" s="54" t="s">
        <v>1902</v>
      </c>
      <c r="D1132" s="54" t="s">
        <v>298</v>
      </c>
      <c r="E1132" s="60" t="s">
        <v>299</v>
      </c>
      <c r="F1132" s="85" t="s">
        <v>342</v>
      </c>
      <c r="G1132" s="85" t="s">
        <v>343</v>
      </c>
      <c r="H1132" s="86" t="s">
        <v>344</v>
      </c>
      <c r="I1132" s="87" t="str">
        <f t="shared" si="46"/>
        <v>Golay0495_S0890</v>
      </c>
      <c r="J1132" s="87" t="str">
        <f t="shared" si="47"/>
        <v>gtcCTTGGAGGCTTAtgGTGYCAGCMGCCGCGGTA</v>
      </c>
      <c r="K1132" s="54" t="s">
        <v>350</v>
      </c>
      <c r="L1132" s="60" t="s">
        <v>351</v>
      </c>
      <c r="M1132" s="54" t="s">
        <v>345</v>
      </c>
      <c r="N1132" s="85">
        <v>5</v>
      </c>
      <c r="O1132" s="54" t="s">
        <v>564</v>
      </c>
      <c r="P1132" s="54">
        <v>35</v>
      </c>
    </row>
    <row r="1133" spans="2:16">
      <c r="B1133" s="54" t="s">
        <v>28</v>
      </c>
      <c r="C1133" s="54" t="s">
        <v>1903</v>
      </c>
      <c r="D1133" s="54" t="s">
        <v>300</v>
      </c>
      <c r="E1133" s="60" t="s">
        <v>301</v>
      </c>
      <c r="F1133" s="85" t="s">
        <v>342</v>
      </c>
      <c r="G1133" s="85" t="s">
        <v>343</v>
      </c>
      <c r="H1133" s="86" t="s">
        <v>344</v>
      </c>
      <c r="I1133" s="87" t="str">
        <f t="shared" si="46"/>
        <v>Golay0496_S0648</v>
      </c>
      <c r="J1133" s="87" t="str">
        <f t="shared" si="47"/>
        <v>gtcACGTGGTTCCACtgGTGYCAGCMGCCGCGGTA</v>
      </c>
      <c r="K1133" s="54" t="s">
        <v>350</v>
      </c>
      <c r="L1133" s="60" t="s">
        <v>351</v>
      </c>
      <c r="M1133" s="54" t="s">
        <v>345</v>
      </c>
      <c r="N1133" s="85">
        <v>5</v>
      </c>
      <c r="O1133" s="54" t="s">
        <v>564</v>
      </c>
      <c r="P1133" s="54">
        <v>35</v>
      </c>
    </row>
    <row r="1134" spans="2:16">
      <c r="B1134" s="54" t="s">
        <v>27</v>
      </c>
      <c r="C1134" s="84" t="s">
        <v>1904</v>
      </c>
      <c r="D1134" s="54" t="s">
        <v>302</v>
      </c>
      <c r="E1134" s="60" t="s">
        <v>303</v>
      </c>
      <c r="F1134" s="85" t="s">
        <v>342</v>
      </c>
      <c r="G1134" s="85" t="s">
        <v>343</v>
      </c>
      <c r="H1134" s="86" t="s">
        <v>344</v>
      </c>
      <c r="I1134" s="87" t="str">
        <f t="shared" si="46"/>
        <v>Golay0497_SNEG15</v>
      </c>
      <c r="J1134" s="87" t="str">
        <f t="shared" si="47"/>
        <v>gtcGACGCTTTGCTGtgGTGYCAGCMGCCGCGGTA</v>
      </c>
      <c r="K1134" s="54" t="s">
        <v>350</v>
      </c>
      <c r="L1134" s="60" t="s">
        <v>351</v>
      </c>
      <c r="M1134" s="54" t="s">
        <v>345</v>
      </c>
      <c r="N1134" s="85">
        <v>5</v>
      </c>
      <c r="O1134" s="54" t="s">
        <v>565</v>
      </c>
      <c r="P1134" s="54">
        <v>35</v>
      </c>
    </row>
    <row r="1135" spans="2:16">
      <c r="B1135" s="54" t="s">
        <v>26</v>
      </c>
      <c r="C1135" s="54" t="s">
        <v>1905</v>
      </c>
      <c r="D1135" s="54" t="s">
        <v>304</v>
      </c>
      <c r="E1135" s="60" t="s">
        <v>305</v>
      </c>
      <c r="F1135" s="85" t="s">
        <v>342</v>
      </c>
      <c r="G1135" s="85" t="s">
        <v>343</v>
      </c>
      <c r="H1135" s="86" t="s">
        <v>344</v>
      </c>
      <c r="I1135" s="87" t="str">
        <f t="shared" si="46"/>
        <v>Golay0498_S0474</v>
      </c>
      <c r="J1135" s="87" t="str">
        <f t="shared" si="47"/>
        <v>gtcACAGGGTTTGTAtgGTGYCAGCMGCCGCGGTA</v>
      </c>
      <c r="K1135" s="54" t="s">
        <v>350</v>
      </c>
      <c r="L1135" s="60" t="s">
        <v>351</v>
      </c>
      <c r="M1135" s="54" t="s">
        <v>345</v>
      </c>
      <c r="N1135" s="85">
        <v>5</v>
      </c>
      <c r="O1135" s="54" t="s">
        <v>564</v>
      </c>
      <c r="P1135" s="54">
        <v>35</v>
      </c>
    </row>
    <row r="1136" spans="2:16">
      <c r="B1136" s="54" t="s">
        <v>24</v>
      </c>
      <c r="C1136" s="54" t="s">
        <v>1906</v>
      </c>
      <c r="D1136" s="54" t="s">
        <v>306</v>
      </c>
      <c r="E1136" s="60" t="s">
        <v>307</v>
      </c>
      <c r="F1136" s="85" t="s">
        <v>342</v>
      </c>
      <c r="G1136" s="85" t="s">
        <v>343</v>
      </c>
      <c r="H1136" s="86" t="s">
        <v>344</v>
      </c>
      <c r="I1136" s="87" t="str">
        <f t="shared" si="46"/>
        <v>Golay0499_S0458</v>
      </c>
      <c r="J1136" s="87" t="str">
        <f t="shared" si="47"/>
        <v>gtcGCCTATGAGATCtgGTGYCAGCMGCCGCGGTA</v>
      </c>
      <c r="K1136" s="54" t="s">
        <v>350</v>
      </c>
      <c r="L1136" s="60" t="s">
        <v>351</v>
      </c>
      <c r="M1136" s="54" t="s">
        <v>345</v>
      </c>
      <c r="N1136" s="85">
        <v>5</v>
      </c>
      <c r="O1136" s="54" t="s">
        <v>564</v>
      </c>
      <c r="P1136" s="54">
        <v>35</v>
      </c>
    </row>
    <row r="1137" spans="2:16">
      <c r="B1137" s="54" t="s">
        <v>23</v>
      </c>
      <c r="C1137" s="54" t="s">
        <v>1907</v>
      </c>
      <c r="D1137" s="54" t="s">
        <v>308</v>
      </c>
      <c r="E1137" s="60" t="s">
        <v>309</v>
      </c>
      <c r="F1137" s="85" t="s">
        <v>342</v>
      </c>
      <c r="G1137" s="85" t="s">
        <v>343</v>
      </c>
      <c r="H1137" s="86" t="s">
        <v>344</v>
      </c>
      <c r="I1137" s="87" t="str">
        <f t="shared" si="46"/>
        <v>Golay0500_S0941</v>
      </c>
      <c r="J1137" s="87" t="str">
        <f t="shared" si="47"/>
        <v>gtcCAAACCTATGGCtgGTGYCAGCMGCCGCGGTA</v>
      </c>
      <c r="K1137" s="54" t="s">
        <v>350</v>
      </c>
      <c r="L1137" s="60" t="s">
        <v>351</v>
      </c>
      <c r="M1137" s="54" t="s">
        <v>345</v>
      </c>
      <c r="N1137" s="85">
        <v>5</v>
      </c>
      <c r="O1137" s="54" t="s">
        <v>564</v>
      </c>
      <c r="P1137" s="54">
        <v>35</v>
      </c>
    </row>
    <row r="1138" spans="2:16">
      <c r="B1138" s="54" t="s">
        <v>22</v>
      </c>
      <c r="C1138" s="54" t="s">
        <v>1908</v>
      </c>
      <c r="D1138" s="54" t="s">
        <v>310</v>
      </c>
      <c r="E1138" s="60" t="s">
        <v>311</v>
      </c>
      <c r="F1138" s="85" t="s">
        <v>342</v>
      </c>
      <c r="G1138" s="85" t="s">
        <v>343</v>
      </c>
      <c r="H1138" s="86" t="s">
        <v>344</v>
      </c>
      <c r="I1138" s="87" t="str">
        <f t="shared" si="46"/>
        <v>Golay0501_S0919</v>
      </c>
      <c r="J1138" s="87" t="str">
        <f t="shared" si="47"/>
        <v>gtcATCGCTTAAGGCtgGTGYCAGCMGCCGCGGTA</v>
      </c>
      <c r="K1138" s="54" t="s">
        <v>350</v>
      </c>
      <c r="L1138" s="60" t="s">
        <v>351</v>
      </c>
      <c r="M1138" s="54" t="s">
        <v>345</v>
      </c>
      <c r="N1138" s="85">
        <v>5</v>
      </c>
      <c r="O1138" s="54" t="s">
        <v>564</v>
      </c>
      <c r="P1138" s="54">
        <v>35</v>
      </c>
    </row>
    <row r="1139" spans="2:16">
      <c r="B1139" s="54" t="s">
        <v>21</v>
      </c>
      <c r="C1139" s="54" t="s">
        <v>1909</v>
      </c>
      <c r="D1139" s="54" t="s">
        <v>312</v>
      </c>
      <c r="E1139" s="60" t="s">
        <v>313</v>
      </c>
      <c r="F1139" s="85" t="s">
        <v>342</v>
      </c>
      <c r="G1139" s="85" t="s">
        <v>343</v>
      </c>
      <c r="H1139" s="86" t="s">
        <v>344</v>
      </c>
      <c r="I1139" s="87" t="str">
        <f t="shared" si="46"/>
        <v>Golay0502_S0700</v>
      </c>
      <c r="J1139" s="87" t="str">
        <f t="shared" si="47"/>
        <v>gtcACCATCCAACGAtgGTGYCAGCMGCCGCGGTA</v>
      </c>
      <c r="K1139" s="54" t="s">
        <v>350</v>
      </c>
      <c r="L1139" s="60" t="s">
        <v>351</v>
      </c>
      <c r="M1139" s="54" t="s">
        <v>345</v>
      </c>
      <c r="N1139" s="85">
        <v>5</v>
      </c>
      <c r="O1139" s="54" t="s">
        <v>564</v>
      </c>
      <c r="P1139" s="54">
        <v>35</v>
      </c>
    </row>
    <row r="1140" spans="2:16">
      <c r="B1140" s="54" t="s">
        <v>20</v>
      </c>
      <c r="C1140" s="54" t="s">
        <v>1910</v>
      </c>
      <c r="D1140" s="54" t="s">
        <v>314</v>
      </c>
      <c r="E1140" s="60" t="s">
        <v>315</v>
      </c>
      <c r="F1140" s="85" t="s">
        <v>342</v>
      </c>
      <c r="G1140" s="85" t="s">
        <v>343</v>
      </c>
      <c r="H1140" s="86" t="s">
        <v>344</v>
      </c>
      <c r="I1140" s="87" t="str">
        <f t="shared" si="46"/>
        <v>Golay0503_S0495</v>
      </c>
      <c r="J1140" s="87" t="str">
        <f t="shared" si="47"/>
        <v>gtcGCAATAGGAGGAtgGTGYCAGCMGCCGCGGTA</v>
      </c>
      <c r="K1140" s="54" t="s">
        <v>350</v>
      </c>
      <c r="L1140" s="60" t="s">
        <v>351</v>
      </c>
      <c r="M1140" s="54" t="s">
        <v>345</v>
      </c>
      <c r="N1140" s="85">
        <v>5</v>
      </c>
      <c r="O1140" s="54" t="s">
        <v>564</v>
      </c>
      <c r="P1140" s="54">
        <v>35</v>
      </c>
    </row>
    <row r="1141" spans="2:16">
      <c r="B1141" s="54" t="s">
        <v>19</v>
      </c>
      <c r="C1141" s="54" t="s">
        <v>1911</v>
      </c>
      <c r="D1141" s="54" t="s">
        <v>316</v>
      </c>
      <c r="E1141" s="60" t="s">
        <v>317</v>
      </c>
      <c r="F1141" s="85" t="s">
        <v>342</v>
      </c>
      <c r="G1141" s="85" t="s">
        <v>343</v>
      </c>
      <c r="H1141" s="86" t="s">
        <v>344</v>
      </c>
      <c r="I1141" s="87" t="str">
        <f t="shared" si="46"/>
        <v>Golay0504_S0989</v>
      </c>
      <c r="J1141" s="87" t="str">
        <f t="shared" si="47"/>
        <v>gtcCCGAACGTCACTtgGTGYCAGCMGCCGCGGTA</v>
      </c>
      <c r="K1141" s="54" t="s">
        <v>350</v>
      </c>
      <c r="L1141" s="60" t="s">
        <v>351</v>
      </c>
      <c r="M1141" s="54" t="s">
        <v>345</v>
      </c>
      <c r="N1141" s="85">
        <v>5</v>
      </c>
      <c r="O1141" s="54" t="s">
        <v>564</v>
      </c>
      <c r="P1141" s="54">
        <v>35</v>
      </c>
    </row>
    <row r="1142" spans="2:16">
      <c r="B1142" s="54" t="s">
        <v>18</v>
      </c>
      <c r="C1142" s="54" t="s">
        <v>1912</v>
      </c>
      <c r="D1142" s="54" t="s">
        <v>318</v>
      </c>
      <c r="E1142" s="60" t="s">
        <v>319</v>
      </c>
      <c r="F1142" s="85" t="s">
        <v>342</v>
      </c>
      <c r="G1142" s="85" t="s">
        <v>343</v>
      </c>
      <c r="H1142" s="86" t="s">
        <v>344</v>
      </c>
      <c r="I1142" s="87" t="str">
        <f t="shared" si="46"/>
        <v>Golay0505_S1057</v>
      </c>
      <c r="J1142" s="87" t="str">
        <f t="shared" si="47"/>
        <v>gtcACACCAACACCAtgGTGYCAGCMGCCGCGGTA</v>
      </c>
      <c r="K1142" s="54" t="s">
        <v>350</v>
      </c>
      <c r="L1142" s="60" t="s">
        <v>351</v>
      </c>
      <c r="M1142" s="54" t="s">
        <v>345</v>
      </c>
      <c r="N1142" s="85">
        <v>5</v>
      </c>
      <c r="O1142" s="54" t="s">
        <v>564</v>
      </c>
      <c r="P1142" s="54">
        <v>35</v>
      </c>
    </row>
    <row r="1143" spans="2:16">
      <c r="B1143" s="54" t="s">
        <v>17</v>
      </c>
      <c r="C1143" s="54" t="s">
        <v>1913</v>
      </c>
      <c r="D1143" s="54" t="s">
        <v>320</v>
      </c>
      <c r="E1143" s="60" t="s">
        <v>321</v>
      </c>
      <c r="F1143" s="85" t="s">
        <v>342</v>
      </c>
      <c r="G1143" s="85" t="s">
        <v>343</v>
      </c>
      <c r="H1143" s="86" t="s">
        <v>344</v>
      </c>
      <c r="I1143" s="87" t="str">
        <f t="shared" si="46"/>
        <v>Golay0506_S0548</v>
      </c>
      <c r="J1143" s="87" t="str">
        <f t="shared" si="47"/>
        <v>gtcCCATCACATAGGtgGTGYCAGCMGCCGCGGTA</v>
      </c>
      <c r="K1143" s="54" t="s">
        <v>350</v>
      </c>
      <c r="L1143" s="60" t="s">
        <v>351</v>
      </c>
      <c r="M1143" s="54" t="s">
        <v>345</v>
      </c>
      <c r="N1143" s="85">
        <v>5</v>
      </c>
      <c r="O1143" s="54" t="s">
        <v>564</v>
      </c>
      <c r="P1143" s="54">
        <v>35</v>
      </c>
    </row>
    <row r="1144" spans="2:16">
      <c r="B1144" s="54" t="s">
        <v>16</v>
      </c>
      <c r="C1144" s="54" t="s">
        <v>1914</v>
      </c>
      <c r="D1144" s="54" t="s">
        <v>322</v>
      </c>
      <c r="E1144" s="60" t="s">
        <v>323</v>
      </c>
      <c r="F1144" s="85" t="s">
        <v>342</v>
      </c>
      <c r="G1144" s="85" t="s">
        <v>343</v>
      </c>
      <c r="H1144" s="86" t="s">
        <v>344</v>
      </c>
      <c r="I1144" s="87" t="str">
        <f t="shared" si="46"/>
        <v>Golay0507_S0993</v>
      </c>
      <c r="J1144" s="87" t="str">
        <f t="shared" si="47"/>
        <v>gtcCGACACGGAGAAtgGTGYCAGCMGCCGCGGTA</v>
      </c>
      <c r="K1144" s="54" t="s">
        <v>350</v>
      </c>
      <c r="L1144" s="60" t="s">
        <v>351</v>
      </c>
      <c r="M1144" s="54" t="s">
        <v>345</v>
      </c>
      <c r="N1144" s="85">
        <v>5</v>
      </c>
      <c r="O1144" s="54" t="s">
        <v>564</v>
      </c>
      <c r="P1144" s="54">
        <v>35</v>
      </c>
    </row>
    <row r="1145" spans="2:16">
      <c r="B1145" s="54" t="s">
        <v>15</v>
      </c>
      <c r="C1145" s="54" t="s">
        <v>1915</v>
      </c>
      <c r="D1145" s="54" t="s">
        <v>324</v>
      </c>
      <c r="E1145" s="60" t="s">
        <v>325</v>
      </c>
      <c r="F1145" s="85" t="s">
        <v>342</v>
      </c>
      <c r="G1145" s="85" t="s">
        <v>343</v>
      </c>
      <c r="H1145" s="86" t="s">
        <v>344</v>
      </c>
      <c r="I1145" s="87" t="str">
        <f t="shared" si="46"/>
        <v>Golay0508_S0892</v>
      </c>
      <c r="J1145" s="87" t="str">
        <f t="shared" si="47"/>
        <v>gtcGAACCTATGACAtgGTGYCAGCMGCCGCGGTA</v>
      </c>
      <c r="K1145" s="54" t="s">
        <v>350</v>
      </c>
      <c r="L1145" s="60" t="s">
        <v>351</v>
      </c>
      <c r="M1145" s="54" t="s">
        <v>345</v>
      </c>
      <c r="N1145" s="85">
        <v>5</v>
      </c>
      <c r="O1145" s="54" t="s">
        <v>564</v>
      </c>
      <c r="P1145" s="54">
        <v>35</v>
      </c>
    </row>
    <row r="1146" spans="2:16">
      <c r="B1146" s="54" t="s">
        <v>14</v>
      </c>
      <c r="C1146" s="54" t="s">
        <v>1916</v>
      </c>
      <c r="D1146" s="54" t="s">
        <v>326</v>
      </c>
      <c r="E1146" s="60" t="s">
        <v>327</v>
      </c>
      <c r="F1146" s="85" t="s">
        <v>342</v>
      </c>
      <c r="G1146" s="85" t="s">
        <v>343</v>
      </c>
      <c r="H1146" s="86" t="s">
        <v>344</v>
      </c>
      <c r="I1146" s="87" t="str">
        <f t="shared" si="46"/>
        <v>Golay0509_S0372</v>
      </c>
      <c r="J1146" s="87" t="str">
        <f t="shared" si="47"/>
        <v>gtcATGCCGGTAATAtgGTGYCAGCMGCCGCGGTA</v>
      </c>
      <c r="K1146" s="54" t="s">
        <v>350</v>
      </c>
      <c r="L1146" s="60" t="s">
        <v>351</v>
      </c>
      <c r="M1146" s="54" t="s">
        <v>345</v>
      </c>
      <c r="N1146" s="85">
        <v>5</v>
      </c>
      <c r="O1146" s="54" t="s">
        <v>564</v>
      </c>
      <c r="P1146" s="54">
        <v>35</v>
      </c>
    </row>
    <row r="1147" spans="2:16">
      <c r="B1147" s="54" t="s">
        <v>13</v>
      </c>
      <c r="C1147" s="54" t="s">
        <v>1917</v>
      </c>
      <c r="D1147" s="54" t="s">
        <v>328</v>
      </c>
      <c r="E1147" s="60" t="s">
        <v>329</v>
      </c>
      <c r="F1147" s="85" t="s">
        <v>342</v>
      </c>
      <c r="G1147" s="85" t="s">
        <v>343</v>
      </c>
      <c r="H1147" s="86" t="s">
        <v>344</v>
      </c>
      <c r="I1147" s="87" t="str">
        <f t="shared" si="46"/>
        <v>Golay0510_S0699</v>
      </c>
      <c r="J1147" s="87" t="str">
        <f t="shared" si="47"/>
        <v>gtcGAACAGCTCTACtgGTGYCAGCMGCCGCGGTA</v>
      </c>
      <c r="K1147" s="54" t="s">
        <v>350</v>
      </c>
      <c r="L1147" s="60" t="s">
        <v>351</v>
      </c>
      <c r="M1147" s="54" t="s">
        <v>345</v>
      </c>
      <c r="N1147" s="85">
        <v>5</v>
      </c>
      <c r="O1147" s="54" t="s">
        <v>564</v>
      </c>
      <c r="P1147" s="54">
        <v>35</v>
      </c>
    </row>
    <row r="1148" spans="2:16">
      <c r="B1148" s="54" t="s">
        <v>12</v>
      </c>
      <c r="C1148" s="54" t="s">
        <v>1918</v>
      </c>
      <c r="D1148" s="54" t="s">
        <v>330</v>
      </c>
      <c r="E1148" s="60" t="s">
        <v>331</v>
      </c>
      <c r="F1148" s="85" t="s">
        <v>342</v>
      </c>
      <c r="G1148" s="85" t="s">
        <v>343</v>
      </c>
      <c r="H1148" s="86" t="s">
        <v>344</v>
      </c>
      <c r="I1148" s="87" t="str">
        <f t="shared" si="46"/>
        <v>Golay0511_S0553</v>
      </c>
      <c r="J1148" s="87" t="str">
        <f t="shared" si="47"/>
        <v>gtcGTGAGTCATACCtgGTGYCAGCMGCCGCGGTA</v>
      </c>
      <c r="K1148" s="54" t="s">
        <v>350</v>
      </c>
      <c r="L1148" s="60" t="s">
        <v>351</v>
      </c>
      <c r="M1148" s="54" t="s">
        <v>345</v>
      </c>
      <c r="N1148" s="85">
        <v>5</v>
      </c>
      <c r="O1148" s="54" t="s">
        <v>564</v>
      </c>
      <c r="P1148" s="54">
        <v>35</v>
      </c>
    </row>
    <row r="1149" spans="2:16">
      <c r="B1149" s="54" t="s">
        <v>11</v>
      </c>
      <c r="C1149" s="84" t="s">
        <v>1919</v>
      </c>
      <c r="D1149" s="54" t="s">
        <v>332</v>
      </c>
      <c r="E1149" s="60" t="s">
        <v>333</v>
      </c>
      <c r="F1149" s="85" t="s">
        <v>342</v>
      </c>
      <c r="G1149" s="85" t="s">
        <v>343</v>
      </c>
      <c r="H1149" s="86" t="s">
        <v>344</v>
      </c>
      <c r="I1149" s="87" t="str">
        <f t="shared" si="46"/>
        <v>Golay0512_NC12</v>
      </c>
      <c r="J1149" s="87" t="str">
        <f t="shared" si="47"/>
        <v>gtcTGGCCGTTACTGtgGTGYCAGCMGCCGCGGTA</v>
      </c>
      <c r="K1149" s="54" t="s">
        <v>350</v>
      </c>
      <c r="L1149" s="60" t="s">
        <v>351</v>
      </c>
      <c r="M1149" s="54" t="s">
        <v>345</v>
      </c>
      <c r="N1149" s="85">
        <v>5</v>
      </c>
      <c r="O1149" s="54" t="s">
        <v>565</v>
      </c>
      <c r="P1149" s="54">
        <v>35</v>
      </c>
    </row>
    <row r="1150" spans="2:16">
      <c r="B1150" s="54" t="s">
        <v>10</v>
      </c>
      <c r="C1150" s="84" t="s">
        <v>1920</v>
      </c>
      <c r="D1150" s="54" t="s">
        <v>334</v>
      </c>
      <c r="E1150" s="60" t="s">
        <v>335</v>
      </c>
      <c r="F1150" s="85" t="s">
        <v>342</v>
      </c>
      <c r="G1150" s="85" t="s">
        <v>343</v>
      </c>
      <c r="H1150" s="86" t="s">
        <v>344</v>
      </c>
      <c r="I1150" s="87" t="str">
        <f t="shared" si="46"/>
        <v>Golay0513_S0808D</v>
      </c>
      <c r="J1150" s="87" t="str">
        <f t="shared" si="47"/>
        <v>gtcTAGAGCTGCCATtgGTGYCAGCMGCCGCGGTA</v>
      </c>
      <c r="K1150" s="54" t="s">
        <v>350</v>
      </c>
      <c r="L1150" s="60" t="s">
        <v>351</v>
      </c>
      <c r="M1150" s="54" t="s">
        <v>345</v>
      </c>
      <c r="N1150" s="85">
        <v>5</v>
      </c>
      <c r="O1150" s="54" t="s">
        <v>564</v>
      </c>
      <c r="P1150" s="54">
        <v>35</v>
      </c>
    </row>
    <row r="1151" spans="2:16">
      <c r="B1151" s="54" t="s">
        <v>9</v>
      </c>
      <c r="C1151" s="84" t="s">
        <v>1921</v>
      </c>
      <c r="D1151" s="54" t="s">
        <v>336</v>
      </c>
      <c r="E1151" s="60" t="s">
        <v>337</v>
      </c>
      <c r="F1151" s="85" t="s">
        <v>342</v>
      </c>
      <c r="G1151" s="85" t="s">
        <v>343</v>
      </c>
      <c r="H1151" s="86" t="s">
        <v>344</v>
      </c>
      <c r="I1151" s="87" t="str">
        <f t="shared" si="46"/>
        <v>Golay0514_S0404D</v>
      </c>
      <c r="J1151" s="87" t="str">
        <f t="shared" si="47"/>
        <v>gtcATCTAGTGGCAAtgGTGYCAGCMGCCGCGGTA</v>
      </c>
      <c r="K1151" s="54" t="s">
        <v>350</v>
      </c>
      <c r="L1151" s="60" t="s">
        <v>351</v>
      </c>
      <c r="M1151" s="54" t="s">
        <v>345</v>
      </c>
      <c r="N1151" s="85">
        <v>5</v>
      </c>
      <c r="O1151" s="54" t="s">
        <v>564</v>
      </c>
      <c r="P1151" s="54">
        <v>35</v>
      </c>
    </row>
    <row r="1152" spans="2:16">
      <c r="B1152" s="54" t="s">
        <v>8</v>
      </c>
      <c r="C1152" s="84" t="s">
        <v>1922</v>
      </c>
      <c r="D1152" s="54" t="s">
        <v>338</v>
      </c>
      <c r="E1152" s="60" t="s">
        <v>339</v>
      </c>
      <c r="F1152" s="85" t="s">
        <v>342</v>
      </c>
      <c r="G1152" s="85" t="s">
        <v>343</v>
      </c>
      <c r="H1152" s="86" t="s">
        <v>344</v>
      </c>
      <c r="I1152" s="87" t="str">
        <f t="shared" si="46"/>
        <v>Golay0515_S1001D</v>
      </c>
      <c r="J1152" s="87" t="str">
        <f t="shared" si="47"/>
        <v>gtcCCTTCAATGGGAtgGTGYCAGCMGCCGCGGTA</v>
      </c>
      <c r="K1152" s="54" t="s">
        <v>350</v>
      </c>
      <c r="L1152" s="60" t="s">
        <v>351</v>
      </c>
      <c r="M1152" s="54" t="s">
        <v>345</v>
      </c>
      <c r="N1152" s="85">
        <v>5</v>
      </c>
      <c r="O1152" s="54" t="s">
        <v>564</v>
      </c>
      <c r="P1152" s="54">
        <v>35</v>
      </c>
    </row>
    <row r="1153" spans="1:18">
      <c r="A1153" s="115"/>
      <c r="B1153" s="115" t="s">
        <v>7</v>
      </c>
      <c r="C1153" s="120" t="s">
        <v>1923</v>
      </c>
      <c r="D1153" s="115" t="s">
        <v>340</v>
      </c>
      <c r="E1153" s="116" t="s">
        <v>341</v>
      </c>
      <c r="F1153" s="117" t="s">
        <v>342</v>
      </c>
      <c r="G1153" s="117" t="s">
        <v>343</v>
      </c>
      <c r="H1153" s="118" t="s">
        <v>344</v>
      </c>
      <c r="I1153" s="119" t="str">
        <f t="shared" si="46"/>
        <v>Golay0516_S0939D</v>
      </c>
      <c r="J1153" s="119" t="str">
        <f t="shared" si="47"/>
        <v>gtcTTGACGACATCGtgGTGYCAGCMGCCGCGGTA</v>
      </c>
      <c r="K1153" s="115" t="s">
        <v>350</v>
      </c>
      <c r="L1153" s="116" t="s">
        <v>351</v>
      </c>
      <c r="M1153" s="115" t="s">
        <v>345</v>
      </c>
      <c r="N1153" s="117">
        <v>5</v>
      </c>
      <c r="O1153" s="115" t="s">
        <v>564</v>
      </c>
      <c r="P1153" s="115">
        <v>35</v>
      </c>
      <c r="Q1153" s="115"/>
      <c r="R1153" s="115"/>
    </row>
  </sheetData>
  <conditionalFormatting sqref="C1">
    <cfRule type="duplicateValues" dxfId="57" priority="27"/>
    <cfRule type="duplicateValues" dxfId="56" priority="28"/>
  </conditionalFormatting>
  <conditionalFormatting sqref="C1">
    <cfRule type="duplicateValues" dxfId="55" priority="29"/>
  </conditionalFormatting>
  <conditionalFormatting sqref="C1154:C1048576 C1">
    <cfRule type="duplicateValues" dxfId="54" priority="26"/>
  </conditionalFormatting>
  <conditionalFormatting sqref="C2:C97">
    <cfRule type="duplicateValues" dxfId="53" priority="25"/>
  </conditionalFormatting>
  <conditionalFormatting sqref="C1154:C1048576 C1:C97">
    <cfRule type="duplicateValues" dxfId="52" priority="24"/>
  </conditionalFormatting>
  <conditionalFormatting sqref="C1154:C1048576">
    <cfRule type="duplicateValues" dxfId="51" priority="23"/>
  </conditionalFormatting>
  <conditionalFormatting sqref="C98:C193">
    <cfRule type="duplicateValues" dxfId="50" priority="22"/>
  </conditionalFormatting>
  <conditionalFormatting sqref="C98:C193">
    <cfRule type="duplicateValues" dxfId="49" priority="21"/>
  </conditionalFormatting>
  <conditionalFormatting sqref="C194:C289">
    <cfRule type="duplicateValues" dxfId="48" priority="20"/>
  </conditionalFormatting>
  <conditionalFormatting sqref="C194:C289">
    <cfRule type="duplicateValues" dxfId="47" priority="19"/>
  </conditionalFormatting>
  <conditionalFormatting sqref="C290:C385">
    <cfRule type="duplicateValues" dxfId="46" priority="18"/>
  </conditionalFormatting>
  <conditionalFormatting sqref="C290:C385">
    <cfRule type="duplicateValues" dxfId="45" priority="17"/>
  </conditionalFormatting>
  <conditionalFormatting sqref="C386:C481">
    <cfRule type="duplicateValues" dxfId="44" priority="16"/>
  </conditionalFormatting>
  <conditionalFormatting sqref="C386:C481">
    <cfRule type="duplicateValues" dxfId="43" priority="15"/>
  </conditionalFormatting>
  <conditionalFormatting sqref="C482:C577">
    <cfRule type="duplicateValues" dxfId="42" priority="14"/>
  </conditionalFormatting>
  <conditionalFormatting sqref="C482:C577">
    <cfRule type="duplicateValues" dxfId="41" priority="13"/>
  </conditionalFormatting>
  <conditionalFormatting sqref="C578:C673">
    <cfRule type="duplicateValues" dxfId="40" priority="12"/>
  </conditionalFormatting>
  <conditionalFormatting sqref="C578:C673">
    <cfRule type="duplicateValues" dxfId="39" priority="11"/>
  </conditionalFormatting>
  <conditionalFormatting sqref="C674:C769">
    <cfRule type="duplicateValues" dxfId="38" priority="10"/>
  </conditionalFormatting>
  <conditionalFormatting sqref="C674:C769">
    <cfRule type="duplicateValues" dxfId="37" priority="9"/>
  </conditionalFormatting>
  <conditionalFormatting sqref="C770:C865">
    <cfRule type="duplicateValues" dxfId="36" priority="8"/>
  </conditionalFormatting>
  <conditionalFormatting sqref="C770:C865">
    <cfRule type="duplicateValues" dxfId="35" priority="7"/>
  </conditionalFormatting>
  <conditionalFormatting sqref="C866:C961">
    <cfRule type="duplicateValues" dxfId="34" priority="6"/>
  </conditionalFormatting>
  <conditionalFormatting sqref="C866:C961">
    <cfRule type="duplicateValues" dxfId="33" priority="5"/>
  </conditionalFormatting>
  <conditionalFormatting sqref="C962:C1057">
    <cfRule type="duplicateValues" dxfId="32" priority="4"/>
  </conditionalFormatting>
  <conditionalFormatting sqref="C962:C1057">
    <cfRule type="duplicateValues" dxfId="31" priority="3"/>
  </conditionalFormatting>
  <conditionalFormatting sqref="C1058:C1153">
    <cfRule type="duplicateValues" dxfId="30" priority="2"/>
  </conditionalFormatting>
  <conditionalFormatting sqref="C1058:C1153">
    <cfRule type="duplicateValues" dxfId="29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R1153"/>
  <sheetViews>
    <sheetView zoomScale="120" zoomScaleNormal="120" zoomScalePageLayoutView="120" workbookViewId="0"/>
  </sheetViews>
  <sheetFormatPr baseColWidth="10" defaultRowHeight="15" x14ac:dyDescent="0"/>
  <cols>
    <col min="1" max="1" width="33.6640625" style="54" bestFit="1" customWidth="1"/>
    <col min="2" max="2" width="10.83203125" style="54"/>
    <col min="3" max="3" width="15.1640625" style="54" customWidth="1"/>
    <col min="4" max="4" width="16.5" style="54" customWidth="1"/>
    <col min="5" max="5" width="17.33203125" style="83" customWidth="1"/>
    <col min="6" max="7" width="10.83203125" style="54"/>
    <col min="8" max="8" width="25.33203125" style="54" customWidth="1"/>
    <col min="9" max="9" width="24.33203125" style="54" bestFit="1" customWidth="1"/>
    <col min="10" max="10" width="52.33203125" style="54" bestFit="1" customWidth="1"/>
    <col min="11" max="11" width="17.1640625" style="54" customWidth="1"/>
    <col min="12" max="12" width="17.5" style="83" customWidth="1"/>
    <col min="13" max="13" width="15.6640625" style="54" bestFit="1" customWidth="1"/>
    <col min="14" max="14" width="6.83203125" style="85" customWidth="1"/>
    <col min="15" max="15" width="5.33203125" style="54" customWidth="1"/>
    <col min="16" max="17" width="19.33203125" style="54" bestFit="1" customWidth="1"/>
    <col min="18" max="18" width="18.1640625" style="54" bestFit="1" customWidth="1"/>
    <col min="19" max="16384" width="10.83203125" style="54"/>
  </cols>
  <sheetData>
    <row r="1" spans="1:18" s="28" customFormat="1" ht="19" customHeight="1" thickBot="1">
      <c r="A1" s="25" t="s">
        <v>118</v>
      </c>
      <c r="B1" s="25" t="s">
        <v>117</v>
      </c>
      <c r="C1" s="56" t="s">
        <v>141</v>
      </c>
      <c r="D1" s="57" t="s">
        <v>116</v>
      </c>
      <c r="E1" s="25" t="s">
        <v>115</v>
      </c>
      <c r="F1" s="25" t="s">
        <v>114</v>
      </c>
      <c r="G1" s="25" t="s">
        <v>133</v>
      </c>
      <c r="H1" s="26" t="s">
        <v>113</v>
      </c>
      <c r="I1" s="27" t="s">
        <v>112</v>
      </c>
      <c r="J1" s="27" t="s">
        <v>134</v>
      </c>
      <c r="K1" s="57" t="s">
        <v>111</v>
      </c>
      <c r="L1" s="25" t="s">
        <v>110</v>
      </c>
      <c r="M1" s="25" t="s">
        <v>109</v>
      </c>
      <c r="N1" s="31" t="s">
        <v>108</v>
      </c>
      <c r="O1" s="67" t="s">
        <v>107</v>
      </c>
      <c r="P1" s="25" t="s">
        <v>106</v>
      </c>
      <c r="Q1" s="25" t="s">
        <v>105</v>
      </c>
      <c r="R1" s="25" t="s">
        <v>104</v>
      </c>
    </row>
    <row r="2" spans="1:18">
      <c r="A2" s="58" t="s">
        <v>607</v>
      </c>
      <c r="B2" s="43" t="s">
        <v>103</v>
      </c>
      <c r="C2" s="59" t="s">
        <v>770</v>
      </c>
      <c r="D2" s="59" t="s">
        <v>365</v>
      </c>
      <c r="E2" s="88" t="s">
        <v>366</v>
      </c>
      <c r="F2" s="89" t="s">
        <v>557</v>
      </c>
      <c r="G2" s="89" t="s">
        <v>558</v>
      </c>
      <c r="H2" s="76" t="s">
        <v>559</v>
      </c>
      <c r="I2" s="90" t="str">
        <f>(D2&amp;"_"&amp;C2)</f>
        <v>Golay0070_S0200</v>
      </c>
      <c r="J2" s="90" t="str">
        <f>CONCATENATE(F2,E2,G2,H2)</f>
        <v>gtaTATCGACACAAGcgACACACCGCCCGTCGCTACT</v>
      </c>
      <c r="K2" s="59" t="s">
        <v>619</v>
      </c>
      <c r="L2" s="88" t="s">
        <v>1924</v>
      </c>
      <c r="M2" s="59" t="s">
        <v>561</v>
      </c>
      <c r="N2" s="89">
        <v>5</v>
      </c>
      <c r="O2" s="59" t="s">
        <v>564</v>
      </c>
      <c r="P2" s="59">
        <v>37</v>
      </c>
      <c r="Q2" s="59"/>
      <c r="R2" s="59"/>
    </row>
    <row r="3" spans="1:18">
      <c r="A3" s="121" t="s">
        <v>1932</v>
      </c>
      <c r="B3" s="28" t="s">
        <v>102</v>
      </c>
      <c r="C3" s="54" t="s">
        <v>771</v>
      </c>
      <c r="D3" s="54" t="s">
        <v>367</v>
      </c>
      <c r="E3" s="60" t="s">
        <v>368</v>
      </c>
      <c r="F3" s="85" t="s">
        <v>557</v>
      </c>
      <c r="G3" s="85" t="s">
        <v>558</v>
      </c>
      <c r="H3" s="86" t="s">
        <v>559</v>
      </c>
      <c r="I3" s="87" t="str">
        <f t="shared" ref="I3:I66" si="0">(D3&amp;"_"&amp;C3)</f>
        <v>Golay0071_S0169</v>
      </c>
      <c r="J3" s="87" t="str">
        <f t="shared" ref="J3:J66" si="1">CONCATENATE(F3,E3,G3,H3)</f>
        <v>gtaGATTCCGGCTCAcgACACACCGCCCGTCGCTACT</v>
      </c>
      <c r="K3" s="54" t="s">
        <v>619</v>
      </c>
      <c r="L3" s="60" t="s">
        <v>1924</v>
      </c>
      <c r="M3" s="54" t="s">
        <v>561</v>
      </c>
      <c r="N3" s="85">
        <v>5</v>
      </c>
      <c r="O3" s="54" t="s">
        <v>564</v>
      </c>
      <c r="P3" s="54">
        <v>37</v>
      </c>
    </row>
    <row r="4" spans="1:18">
      <c r="B4" s="28" t="s">
        <v>101</v>
      </c>
      <c r="C4" s="54" t="s">
        <v>772</v>
      </c>
      <c r="D4" s="54" t="s">
        <v>369</v>
      </c>
      <c r="E4" s="60" t="s">
        <v>370</v>
      </c>
      <c r="F4" s="85" t="s">
        <v>557</v>
      </c>
      <c r="G4" s="85" t="s">
        <v>558</v>
      </c>
      <c r="H4" s="86" t="s">
        <v>559</v>
      </c>
      <c r="I4" s="87" t="str">
        <f t="shared" si="0"/>
        <v>Golay0072_S0047</v>
      </c>
      <c r="J4" s="87" t="str">
        <f t="shared" si="1"/>
        <v>gtaCGTAATTGCCGCcgACACACCGCCCGTCGCTACT</v>
      </c>
      <c r="K4" s="54" t="s">
        <v>619</v>
      </c>
      <c r="L4" s="60" t="s">
        <v>1924</v>
      </c>
      <c r="M4" s="54" t="s">
        <v>561</v>
      </c>
      <c r="N4" s="85">
        <v>5</v>
      </c>
      <c r="O4" s="54" t="s">
        <v>564</v>
      </c>
      <c r="P4" s="54">
        <v>37</v>
      </c>
    </row>
    <row r="5" spans="1:18">
      <c r="B5" s="28" t="s">
        <v>100</v>
      </c>
      <c r="C5" s="54" t="s">
        <v>773</v>
      </c>
      <c r="D5" s="54" t="s">
        <v>371</v>
      </c>
      <c r="E5" s="60" t="s">
        <v>372</v>
      </c>
      <c r="F5" s="85" t="s">
        <v>557</v>
      </c>
      <c r="G5" s="85" t="s">
        <v>558</v>
      </c>
      <c r="H5" s="86" t="s">
        <v>559</v>
      </c>
      <c r="I5" s="87" t="str">
        <f t="shared" si="0"/>
        <v>Golay0073_S0034</v>
      </c>
      <c r="J5" s="87" t="str">
        <f t="shared" si="1"/>
        <v>gtaGGTGACTAGTTCcgACACACCGCCCGTCGCTACT</v>
      </c>
      <c r="K5" s="54" t="s">
        <v>619</v>
      </c>
      <c r="L5" s="60" t="s">
        <v>1924</v>
      </c>
      <c r="M5" s="54" t="s">
        <v>561</v>
      </c>
      <c r="N5" s="85">
        <v>5</v>
      </c>
      <c r="O5" s="54" t="s">
        <v>564</v>
      </c>
      <c r="P5" s="54">
        <v>37</v>
      </c>
    </row>
    <row r="6" spans="1:18">
      <c r="A6" s="93"/>
      <c r="B6" s="28" t="s">
        <v>99</v>
      </c>
      <c r="C6" s="54" t="s">
        <v>774</v>
      </c>
      <c r="D6" s="54" t="s">
        <v>373</v>
      </c>
      <c r="E6" s="60" t="s">
        <v>374</v>
      </c>
      <c r="F6" s="85" t="s">
        <v>557</v>
      </c>
      <c r="G6" s="85" t="s">
        <v>558</v>
      </c>
      <c r="H6" s="86" t="s">
        <v>559</v>
      </c>
      <c r="I6" s="87" t="str">
        <f t="shared" si="0"/>
        <v>Golay0074_S0105</v>
      </c>
      <c r="J6" s="87" t="str">
        <f t="shared" si="1"/>
        <v>gtaATGGGTTCCGTCcgACACACCGCCCGTCGCTACT</v>
      </c>
      <c r="K6" s="54" t="s">
        <v>619</v>
      </c>
      <c r="L6" s="60" t="s">
        <v>1924</v>
      </c>
      <c r="M6" s="54" t="s">
        <v>561</v>
      </c>
      <c r="N6" s="85">
        <v>5</v>
      </c>
      <c r="O6" s="54" t="s">
        <v>564</v>
      </c>
      <c r="P6" s="54">
        <v>37</v>
      </c>
    </row>
    <row r="7" spans="1:18">
      <c r="B7" s="28" t="s">
        <v>98</v>
      </c>
      <c r="C7" s="54" t="s">
        <v>775</v>
      </c>
      <c r="D7" s="54" t="s">
        <v>375</v>
      </c>
      <c r="E7" s="60" t="s">
        <v>376</v>
      </c>
      <c r="F7" s="85" t="s">
        <v>557</v>
      </c>
      <c r="G7" s="85" t="s">
        <v>558</v>
      </c>
      <c r="H7" s="86" t="s">
        <v>559</v>
      </c>
      <c r="I7" s="87" t="str">
        <f t="shared" si="0"/>
        <v>Golay0075_S0205</v>
      </c>
      <c r="J7" s="87" t="str">
        <f t="shared" si="1"/>
        <v>gtaTAGGCATGCTTGcgACACACCGCCCGTCGCTACT</v>
      </c>
      <c r="K7" s="54" t="s">
        <v>619</v>
      </c>
      <c r="L7" s="60" t="s">
        <v>1924</v>
      </c>
      <c r="M7" s="54" t="s">
        <v>561</v>
      </c>
      <c r="N7" s="85">
        <v>5</v>
      </c>
      <c r="O7" s="54" t="s">
        <v>564</v>
      </c>
      <c r="P7" s="54">
        <v>37</v>
      </c>
    </row>
    <row r="8" spans="1:18">
      <c r="B8" s="28" t="s">
        <v>97</v>
      </c>
      <c r="C8" s="54" t="s">
        <v>776</v>
      </c>
      <c r="D8" s="54" t="s">
        <v>377</v>
      </c>
      <c r="E8" s="60" t="s">
        <v>378</v>
      </c>
      <c r="F8" s="85" t="s">
        <v>557</v>
      </c>
      <c r="G8" s="85" t="s">
        <v>558</v>
      </c>
      <c r="H8" s="86" t="s">
        <v>559</v>
      </c>
      <c r="I8" s="87" t="str">
        <f t="shared" si="0"/>
        <v>Golay0076_S0282</v>
      </c>
      <c r="J8" s="87" t="str">
        <f t="shared" si="1"/>
        <v>gtaAACTAGTTCAGGcgACACACCGCCCGTCGCTACT</v>
      </c>
      <c r="K8" s="54" t="s">
        <v>619</v>
      </c>
      <c r="L8" s="60" t="s">
        <v>1924</v>
      </c>
      <c r="M8" s="54" t="s">
        <v>561</v>
      </c>
      <c r="N8" s="85">
        <v>5</v>
      </c>
      <c r="O8" s="54" t="s">
        <v>564</v>
      </c>
      <c r="P8" s="54">
        <v>37</v>
      </c>
    </row>
    <row r="9" spans="1:18">
      <c r="B9" s="28" t="s">
        <v>96</v>
      </c>
      <c r="C9" s="54" t="s">
        <v>777</v>
      </c>
      <c r="D9" s="54" t="s">
        <v>379</v>
      </c>
      <c r="E9" s="60" t="s">
        <v>380</v>
      </c>
      <c r="F9" s="85" t="s">
        <v>557</v>
      </c>
      <c r="G9" s="85" t="s">
        <v>558</v>
      </c>
      <c r="H9" s="86" t="s">
        <v>559</v>
      </c>
      <c r="I9" s="87" t="str">
        <f t="shared" si="0"/>
        <v>Golay0077_S0222</v>
      </c>
      <c r="J9" s="87" t="str">
        <f t="shared" si="1"/>
        <v>gtaATTCTGCCGAAGcgACACACCGCCCGTCGCTACT</v>
      </c>
      <c r="K9" s="54" t="s">
        <v>619</v>
      </c>
      <c r="L9" s="60" t="s">
        <v>1924</v>
      </c>
      <c r="M9" s="54" t="s">
        <v>561</v>
      </c>
      <c r="N9" s="85">
        <v>5</v>
      </c>
      <c r="O9" s="54" t="s">
        <v>564</v>
      </c>
      <c r="P9" s="54">
        <v>37</v>
      </c>
    </row>
    <row r="10" spans="1:18">
      <c r="B10" s="28" t="s">
        <v>95</v>
      </c>
      <c r="C10" s="54" t="s">
        <v>778</v>
      </c>
      <c r="D10" s="54" t="s">
        <v>381</v>
      </c>
      <c r="E10" s="60" t="s">
        <v>382</v>
      </c>
      <c r="F10" s="85" t="s">
        <v>557</v>
      </c>
      <c r="G10" s="85" t="s">
        <v>558</v>
      </c>
      <c r="H10" s="86" t="s">
        <v>559</v>
      </c>
      <c r="I10" s="87" t="str">
        <f t="shared" si="0"/>
        <v>Golay0078_S0302</v>
      </c>
      <c r="J10" s="87" t="str">
        <f t="shared" si="1"/>
        <v>gtaAGCATGTCCCGTcgACACACCGCCCGTCGCTACT</v>
      </c>
      <c r="K10" s="54" t="s">
        <v>619</v>
      </c>
      <c r="L10" s="60" t="s">
        <v>1924</v>
      </c>
      <c r="M10" s="54" t="s">
        <v>561</v>
      </c>
      <c r="N10" s="85">
        <v>5</v>
      </c>
      <c r="O10" s="54" t="s">
        <v>564</v>
      </c>
      <c r="P10" s="54">
        <v>37</v>
      </c>
    </row>
    <row r="11" spans="1:18">
      <c r="B11" s="28" t="s">
        <v>94</v>
      </c>
      <c r="C11" s="54" t="s">
        <v>779</v>
      </c>
      <c r="D11" s="54" t="s">
        <v>383</v>
      </c>
      <c r="E11" s="60" t="s">
        <v>384</v>
      </c>
      <c r="F11" s="85" t="s">
        <v>557</v>
      </c>
      <c r="G11" s="85" t="s">
        <v>558</v>
      </c>
      <c r="H11" s="86" t="s">
        <v>559</v>
      </c>
      <c r="I11" s="87" t="str">
        <f t="shared" si="0"/>
        <v>Golay0079_S0178</v>
      </c>
      <c r="J11" s="87" t="str">
        <f t="shared" si="1"/>
        <v>gtaGTACGATATGACcgACACACCGCCCGTCGCTACT</v>
      </c>
      <c r="K11" s="54" t="s">
        <v>619</v>
      </c>
      <c r="L11" s="60" t="s">
        <v>1924</v>
      </c>
      <c r="M11" s="54" t="s">
        <v>561</v>
      </c>
      <c r="N11" s="85">
        <v>5</v>
      </c>
      <c r="O11" s="54" t="s">
        <v>564</v>
      </c>
      <c r="P11" s="54">
        <v>37</v>
      </c>
    </row>
    <row r="12" spans="1:18">
      <c r="B12" s="28" t="s">
        <v>93</v>
      </c>
      <c r="C12" s="54" t="s">
        <v>780</v>
      </c>
      <c r="D12" s="54" t="s">
        <v>385</v>
      </c>
      <c r="E12" s="60" t="s">
        <v>386</v>
      </c>
      <c r="F12" s="85" t="s">
        <v>557</v>
      </c>
      <c r="G12" s="85" t="s">
        <v>558</v>
      </c>
      <c r="H12" s="86" t="s">
        <v>559</v>
      </c>
      <c r="I12" s="87" t="str">
        <f t="shared" si="0"/>
        <v>Golay0080_S0301</v>
      </c>
      <c r="J12" s="87" t="str">
        <f t="shared" si="1"/>
        <v>gtaGTGGTGGTTTCCcgACACACCGCCCGTCGCTACT</v>
      </c>
      <c r="K12" s="54" t="s">
        <v>619</v>
      </c>
      <c r="L12" s="60" t="s">
        <v>1924</v>
      </c>
      <c r="M12" s="54" t="s">
        <v>561</v>
      </c>
      <c r="N12" s="85">
        <v>5</v>
      </c>
      <c r="O12" s="54" t="s">
        <v>564</v>
      </c>
      <c r="P12" s="54">
        <v>37</v>
      </c>
    </row>
    <row r="13" spans="1:18">
      <c r="B13" s="28" t="s">
        <v>92</v>
      </c>
      <c r="C13" s="54" t="s">
        <v>781</v>
      </c>
      <c r="D13" s="54" t="s">
        <v>387</v>
      </c>
      <c r="E13" s="60" t="s">
        <v>388</v>
      </c>
      <c r="F13" s="85" t="s">
        <v>557</v>
      </c>
      <c r="G13" s="85" t="s">
        <v>558</v>
      </c>
      <c r="H13" s="86" t="s">
        <v>559</v>
      </c>
      <c r="I13" s="87" t="str">
        <f t="shared" si="0"/>
        <v>Golay0081_S0104</v>
      </c>
      <c r="J13" s="87" t="str">
        <f t="shared" si="1"/>
        <v>gtaTAGTATGCGCAAcgACACACCGCCCGTCGCTACT</v>
      </c>
      <c r="K13" s="54" t="s">
        <v>619</v>
      </c>
      <c r="L13" s="60" t="s">
        <v>1924</v>
      </c>
      <c r="M13" s="54" t="s">
        <v>561</v>
      </c>
      <c r="N13" s="85">
        <v>5</v>
      </c>
      <c r="O13" s="54" t="s">
        <v>564</v>
      </c>
      <c r="P13" s="54">
        <v>37</v>
      </c>
    </row>
    <row r="14" spans="1:18">
      <c r="B14" s="28" t="s">
        <v>91</v>
      </c>
      <c r="C14" s="54" t="s">
        <v>782</v>
      </c>
      <c r="D14" s="54" t="s">
        <v>389</v>
      </c>
      <c r="E14" s="60" t="s">
        <v>390</v>
      </c>
      <c r="F14" s="85" t="s">
        <v>557</v>
      </c>
      <c r="G14" s="85" t="s">
        <v>558</v>
      </c>
      <c r="H14" s="86" t="s">
        <v>559</v>
      </c>
      <c r="I14" s="87" t="str">
        <f t="shared" si="0"/>
        <v>Golay0082_S0117</v>
      </c>
      <c r="J14" s="87" t="str">
        <f t="shared" si="1"/>
        <v>gtaTGCGCTGAATGTcgACACACCGCCCGTCGCTACT</v>
      </c>
      <c r="K14" s="54" t="s">
        <v>619</v>
      </c>
      <c r="L14" s="60" t="s">
        <v>1924</v>
      </c>
      <c r="M14" s="54" t="s">
        <v>561</v>
      </c>
      <c r="N14" s="85">
        <v>5</v>
      </c>
      <c r="O14" s="54" t="s">
        <v>564</v>
      </c>
      <c r="P14" s="54">
        <v>37</v>
      </c>
    </row>
    <row r="15" spans="1:18">
      <c r="B15" s="28" t="s">
        <v>90</v>
      </c>
      <c r="C15" s="54" t="s">
        <v>783</v>
      </c>
      <c r="D15" s="54" t="s">
        <v>391</v>
      </c>
      <c r="E15" s="60" t="s">
        <v>392</v>
      </c>
      <c r="F15" s="85" t="s">
        <v>557</v>
      </c>
      <c r="G15" s="85" t="s">
        <v>558</v>
      </c>
      <c r="H15" s="86" t="s">
        <v>559</v>
      </c>
      <c r="I15" s="87" t="str">
        <f t="shared" si="0"/>
        <v>Golay0083_S0195</v>
      </c>
      <c r="J15" s="87" t="str">
        <f t="shared" si="1"/>
        <v>gtaATGGCTGTCAGTcgACACACCGCCCGTCGCTACT</v>
      </c>
      <c r="K15" s="54" t="s">
        <v>619</v>
      </c>
      <c r="L15" s="60" t="s">
        <v>1924</v>
      </c>
      <c r="M15" s="54" t="s">
        <v>561</v>
      </c>
      <c r="N15" s="85">
        <v>5</v>
      </c>
      <c r="O15" s="54" t="s">
        <v>564</v>
      </c>
      <c r="P15" s="54">
        <v>37</v>
      </c>
    </row>
    <row r="16" spans="1:18">
      <c r="B16" s="28" t="s">
        <v>89</v>
      </c>
      <c r="C16" s="54" t="s">
        <v>784</v>
      </c>
      <c r="D16" s="54" t="s">
        <v>393</v>
      </c>
      <c r="E16" s="60" t="s">
        <v>394</v>
      </c>
      <c r="F16" s="85" t="s">
        <v>557</v>
      </c>
      <c r="G16" s="85" t="s">
        <v>558</v>
      </c>
      <c r="H16" s="86" t="s">
        <v>559</v>
      </c>
      <c r="I16" s="87" t="str">
        <f t="shared" si="0"/>
        <v>Golay0084_S0073</v>
      </c>
      <c r="J16" s="87" t="str">
        <f t="shared" si="1"/>
        <v>gtaGTTCTCTTCTCGcgACACACCGCCCGTCGCTACT</v>
      </c>
      <c r="K16" s="54" t="s">
        <v>619</v>
      </c>
      <c r="L16" s="60" t="s">
        <v>1924</v>
      </c>
      <c r="M16" s="54" t="s">
        <v>561</v>
      </c>
      <c r="N16" s="85">
        <v>5</v>
      </c>
      <c r="O16" s="54" t="s">
        <v>564</v>
      </c>
      <c r="P16" s="54">
        <v>37</v>
      </c>
    </row>
    <row r="17" spans="2:16">
      <c r="B17" s="28" t="s">
        <v>88</v>
      </c>
      <c r="C17" s="54" t="s">
        <v>785</v>
      </c>
      <c r="D17" s="54" t="s">
        <v>395</v>
      </c>
      <c r="E17" s="60" t="s">
        <v>396</v>
      </c>
      <c r="F17" s="85" t="s">
        <v>557</v>
      </c>
      <c r="G17" s="85" t="s">
        <v>558</v>
      </c>
      <c r="H17" s="86" t="s">
        <v>559</v>
      </c>
      <c r="I17" s="87" t="str">
        <f t="shared" si="0"/>
        <v>Golay0085_S0233</v>
      </c>
      <c r="J17" s="87" t="str">
        <f t="shared" si="1"/>
        <v>gtaCGTAAGATGCCTcgACACACCGCCCGTCGCTACT</v>
      </c>
      <c r="K17" s="54" t="s">
        <v>619</v>
      </c>
      <c r="L17" s="60" t="s">
        <v>1924</v>
      </c>
      <c r="M17" s="54" t="s">
        <v>561</v>
      </c>
      <c r="N17" s="85">
        <v>5</v>
      </c>
      <c r="O17" s="54" t="s">
        <v>564</v>
      </c>
      <c r="P17" s="54">
        <v>37</v>
      </c>
    </row>
    <row r="18" spans="2:16">
      <c r="B18" s="28" t="s">
        <v>87</v>
      </c>
      <c r="C18" s="54" t="s">
        <v>786</v>
      </c>
      <c r="D18" s="54" t="s">
        <v>397</v>
      </c>
      <c r="E18" s="60" t="s">
        <v>398</v>
      </c>
      <c r="F18" s="85" t="s">
        <v>557</v>
      </c>
      <c r="G18" s="85" t="s">
        <v>558</v>
      </c>
      <c r="H18" s="86" t="s">
        <v>559</v>
      </c>
      <c r="I18" s="87" t="str">
        <f t="shared" si="0"/>
        <v>Golay0086_S0094</v>
      </c>
      <c r="J18" s="87" t="str">
        <f t="shared" si="1"/>
        <v>gtaGCGTTCTAGCTGcgACACACCGCCCGTCGCTACT</v>
      </c>
      <c r="K18" s="54" t="s">
        <v>619</v>
      </c>
      <c r="L18" s="60" t="s">
        <v>1924</v>
      </c>
      <c r="M18" s="54" t="s">
        <v>561</v>
      </c>
      <c r="N18" s="85">
        <v>5</v>
      </c>
      <c r="O18" s="54" t="s">
        <v>564</v>
      </c>
      <c r="P18" s="54">
        <v>37</v>
      </c>
    </row>
    <row r="19" spans="2:16">
      <c r="B19" s="28" t="s">
        <v>86</v>
      </c>
      <c r="C19" s="54" t="s">
        <v>787</v>
      </c>
      <c r="D19" s="54" t="s">
        <v>399</v>
      </c>
      <c r="E19" s="60" t="s">
        <v>400</v>
      </c>
      <c r="F19" s="85" t="s">
        <v>557</v>
      </c>
      <c r="G19" s="85" t="s">
        <v>558</v>
      </c>
      <c r="H19" s="86" t="s">
        <v>559</v>
      </c>
      <c r="I19" s="87" t="str">
        <f t="shared" si="0"/>
        <v>Golay0087_S0217</v>
      </c>
      <c r="J19" s="87" t="str">
        <f t="shared" si="1"/>
        <v>gtaGTTGTTCTGGGAcgACACACCGCCCGTCGCTACT</v>
      </c>
      <c r="K19" s="54" t="s">
        <v>619</v>
      </c>
      <c r="L19" s="60" t="s">
        <v>1924</v>
      </c>
      <c r="M19" s="54" t="s">
        <v>561</v>
      </c>
      <c r="N19" s="85">
        <v>5</v>
      </c>
      <c r="O19" s="54" t="s">
        <v>564</v>
      </c>
      <c r="P19" s="54">
        <v>37</v>
      </c>
    </row>
    <row r="20" spans="2:16">
      <c r="B20" s="28" t="s">
        <v>85</v>
      </c>
      <c r="C20" s="54" t="s">
        <v>788</v>
      </c>
      <c r="D20" s="54" t="s">
        <v>401</v>
      </c>
      <c r="E20" s="60" t="s">
        <v>402</v>
      </c>
      <c r="F20" s="85" t="s">
        <v>557</v>
      </c>
      <c r="G20" s="85" t="s">
        <v>558</v>
      </c>
      <c r="H20" s="86" t="s">
        <v>559</v>
      </c>
      <c r="I20" s="87" t="str">
        <f t="shared" si="0"/>
        <v>Golay0088_S0156</v>
      </c>
      <c r="J20" s="87" t="str">
        <f t="shared" si="1"/>
        <v>gtaGGACTTCCAGCTcgACACACCGCCCGTCGCTACT</v>
      </c>
      <c r="K20" s="54" t="s">
        <v>619</v>
      </c>
      <c r="L20" s="60" t="s">
        <v>1924</v>
      </c>
      <c r="M20" s="54" t="s">
        <v>561</v>
      </c>
      <c r="N20" s="85">
        <v>5</v>
      </c>
      <c r="O20" s="54" t="s">
        <v>564</v>
      </c>
      <c r="P20" s="54">
        <v>37</v>
      </c>
    </row>
    <row r="21" spans="2:16">
      <c r="B21" s="28" t="s">
        <v>84</v>
      </c>
      <c r="C21" s="54" t="s">
        <v>789</v>
      </c>
      <c r="D21" s="54" t="s">
        <v>403</v>
      </c>
      <c r="E21" s="60" t="s">
        <v>404</v>
      </c>
      <c r="F21" s="85" t="s">
        <v>557</v>
      </c>
      <c r="G21" s="85" t="s">
        <v>558</v>
      </c>
      <c r="H21" s="86" t="s">
        <v>559</v>
      </c>
      <c r="I21" s="87" t="str">
        <f t="shared" si="0"/>
        <v>Golay0089_S0339</v>
      </c>
      <c r="J21" s="87" t="str">
        <f t="shared" si="1"/>
        <v>gtaCTCACAACCGTGcgACACACCGCCCGTCGCTACT</v>
      </c>
      <c r="K21" s="54" t="s">
        <v>619</v>
      </c>
      <c r="L21" s="60" t="s">
        <v>1924</v>
      </c>
      <c r="M21" s="54" t="s">
        <v>561</v>
      </c>
      <c r="N21" s="85">
        <v>5</v>
      </c>
      <c r="O21" s="54" t="s">
        <v>564</v>
      </c>
      <c r="P21" s="54">
        <v>37</v>
      </c>
    </row>
    <row r="22" spans="2:16">
      <c r="B22" s="28" t="s">
        <v>83</v>
      </c>
      <c r="C22" s="54" t="s">
        <v>790</v>
      </c>
      <c r="D22" s="54" t="s">
        <v>405</v>
      </c>
      <c r="E22" s="60" t="s">
        <v>406</v>
      </c>
      <c r="F22" s="85" t="s">
        <v>557</v>
      </c>
      <c r="G22" s="85" t="s">
        <v>558</v>
      </c>
      <c r="H22" s="86" t="s">
        <v>559</v>
      </c>
      <c r="I22" s="87" t="str">
        <f t="shared" si="0"/>
        <v>Golay0090_S0174</v>
      </c>
      <c r="J22" s="87" t="str">
        <f t="shared" si="1"/>
        <v>gtaCTGCTATTCCTCcgACACACCGCCCGTCGCTACT</v>
      </c>
      <c r="K22" s="54" t="s">
        <v>619</v>
      </c>
      <c r="L22" s="60" t="s">
        <v>1924</v>
      </c>
      <c r="M22" s="54" t="s">
        <v>561</v>
      </c>
      <c r="N22" s="85">
        <v>5</v>
      </c>
      <c r="O22" s="54" t="s">
        <v>564</v>
      </c>
      <c r="P22" s="54">
        <v>37</v>
      </c>
    </row>
    <row r="23" spans="2:16">
      <c r="B23" s="28" t="s">
        <v>82</v>
      </c>
      <c r="C23" s="54" t="s">
        <v>791</v>
      </c>
      <c r="D23" s="54" t="s">
        <v>407</v>
      </c>
      <c r="E23" s="60" t="s">
        <v>408</v>
      </c>
      <c r="F23" s="85" t="s">
        <v>557</v>
      </c>
      <c r="G23" s="85" t="s">
        <v>558</v>
      </c>
      <c r="H23" s="86" t="s">
        <v>559</v>
      </c>
      <c r="I23" s="87" t="str">
        <f t="shared" si="0"/>
        <v>Golay0091_S0113</v>
      </c>
      <c r="J23" s="87" t="str">
        <f t="shared" si="1"/>
        <v>gtaATGTCACCGCTGcgACACACCGCCCGTCGCTACT</v>
      </c>
      <c r="K23" s="54" t="s">
        <v>619</v>
      </c>
      <c r="L23" s="60" t="s">
        <v>1924</v>
      </c>
      <c r="M23" s="54" t="s">
        <v>561</v>
      </c>
      <c r="N23" s="85">
        <v>5</v>
      </c>
      <c r="O23" s="54" t="s">
        <v>564</v>
      </c>
      <c r="P23" s="54">
        <v>37</v>
      </c>
    </row>
    <row r="24" spans="2:16">
      <c r="B24" s="28" t="s">
        <v>81</v>
      </c>
      <c r="C24" s="54" t="s">
        <v>792</v>
      </c>
      <c r="D24" s="54" t="s">
        <v>409</v>
      </c>
      <c r="E24" s="60" t="s">
        <v>410</v>
      </c>
      <c r="F24" s="85" t="s">
        <v>557</v>
      </c>
      <c r="G24" s="85" t="s">
        <v>558</v>
      </c>
      <c r="H24" s="86" t="s">
        <v>559</v>
      </c>
      <c r="I24" s="87" t="str">
        <f t="shared" si="0"/>
        <v>Golay0092_S0032</v>
      </c>
      <c r="J24" s="87" t="str">
        <f t="shared" si="1"/>
        <v>gtaTGTAACGCCGATcgACACACCGCCCGTCGCTACT</v>
      </c>
      <c r="K24" s="54" t="s">
        <v>619</v>
      </c>
      <c r="L24" s="60" t="s">
        <v>1924</v>
      </c>
      <c r="M24" s="54" t="s">
        <v>561</v>
      </c>
      <c r="N24" s="85">
        <v>5</v>
      </c>
      <c r="O24" s="54" t="s">
        <v>564</v>
      </c>
      <c r="P24" s="54">
        <v>37</v>
      </c>
    </row>
    <row r="25" spans="2:16">
      <c r="B25" s="28" t="s">
        <v>80</v>
      </c>
      <c r="C25" s="54" t="s">
        <v>793</v>
      </c>
      <c r="D25" s="54" t="s">
        <v>411</v>
      </c>
      <c r="E25" s="60" t="s">
        <v>412</v>
      </c>
      <c r="F25" s="85" t="s">
        <v>557</v>
      </c>
      <c r="G25" s="85" t="s">
        <v>558</v>
      </c>
      <c r="H25" s="86" t="s">
        <v>559</v>
      </c>
      <c r="I25" s="87" t="str">
        <f t="shared" si="0"/>
        <v>Golay0093_S0017</v>
      </c>
      <c r="J25" s="87" t="str">
        <f t="shared" si="1"/>
        <v>gtaAGCAGAACATCTcgACACACCGCCCGTCGCTACT</v>
      </c>
      <c r="K25" s="54" t="s">
        <v>619</v>
      </c>
      <c r="L25" s="60" t="s">
        <v>1924</v>
      </c>
      <c r="M25" s="54" t="s">
        <v>561</v>
      </c>
      <c r="N25" s="85">
        <v>5</v>
      </c>
      <c r="O25" s="54" t="s">
        <v>564</v>
      </c>
      <c r="P25" s="54">
        <v>37</v>
      </c>
    </row>
    <row r="26" spans="2:16">
      <c r="B26" s="28" t="s">
        <v>79</v>
      </c>
      <c r="C26" s="54" t="s">
        <v>794</v>
      </c>
      <c r="D26" s="54" t="s">
        <v>413</v>
      </c>
      <c r="E26" s="60" t="s">
        <v>414</v>
      </c>
      <c r="F26" s="85" t="s">
        <v>557</v>
      </c>
      <c r="G26" s="85" t="s">
        <v>558</v>
      </c>
      <c r="H26" s="86" t="s">
        <v>559</v>
      </c>
      <c r="I26" s="87" t="str">
        <f t="shared" si="0"/>
        <v>Golay0094_S0304</v>
      </c>
      <c r="J26" s="87" t="str">
        <f t="shared" si="1"/>
        <v>gtaTGGAGTAGGTGGcgACACACCGCCCGTCGCTACT</v>
      </c>
      <c r="K26" s="54" t="s">
        <v>619</v>
      </c>
      <c r="L26" s="60" t="s">
        <v>1924</v>
      </c>
      <c r="M26" s="54" t="s">
        <v>561</v>
      </c>
      <c r="N26" s="85">
        <v>5</v>
      </c>
      <c r="O26" s="54" t="s">
        <v>564</v>
      </c>
      <c r="P26" s="54">
        <v>37</v>
      </c>
    </row>
    <row r="27" spans="2:16">
      <c r="B27" s="29" t="s">
        <v>78</v>
      </c>
      <c r="C27" s="54" t="s">
        <v>795</v>
      </c>
      <c r="D27" s="54" t="s">
        <v>415</v>
      </c>
      <c r="E27" s="60" t="s">
        <v>416</v>
      </c>
      <c r="F27" s="85" t="s">
        <v>557</v>
      </c>
      <c r="G27" s="85" t="s">
        <v>558</v>
      </c>
      <c r="H27" s="86" t="s">
        <v>559</v>
      </c>
      <c r="I27" s="87" t="str">
        <f t="shared" si="0"/>
        <v>Golay0095_S0096</v>
      </c>
      <c r="J27" s="87" t="str">
        <f t="shared" si="1"/>
        <v>gtaTTGGCTCTATTCcgACACACCGCCCGTCGCTACT</v>
      </c>
      <c r="K27" s="54" t="s">
        <v>619</v>
      </c>
      <c r="L27" s="60" t="s">
        <v>1924</v>
      </c>
      <c r="M27" s="54" t="s">
        <v>561</v>
      </c>
      <c r="N27" s="85">
        <v>5</v>
      </c>
      <c r="O27" s="54" t="s">
        <v>25</v>
      </c>
      <c r="P27" s="54">
        <v>37</v>
      </c>
    </row>
    <row r="28" spans="2:16">
      <c r="B28" s="54" t="s">
        <v>77</v>
      </c>
      <c r="C28" s="84" t="s">
        <v>664</v>
      </c>
      <c r="D28" s="54" t="s">
        <v>417</v>
      </c>
      <c r="E28" s="60" t="s">
        <v>418</v>
      </c>
      <c r="F28" s="85" t="s">
        <v>557</v>
      </c>
      <c r="G28" s="85" t="s">
        <v>558</v>
      </c>
      <c r="H28" s="86" t="s">
        <v>559</v>
      </c>
      <c r="I28" s="87" t="str">
        <f t="shared" si="0"/>
        <v>Golay0096_PC01</v>
      </c>
      <c r="J28" s="87" t="str">
        <f t="shared" si="1"/>
        <v>gtaGATCCCACGTACcgACACACCGCCCGTCGCTACT</v>
      </c>
      <c r="K28" s="54" t="s">
        <v>619</v>
      </c>
      <c r="L28" s="60" t="s">
        <v>1924</v>
      </c>
      <c r="M28" s="54" t="s">
        <v>561</v>
      </c>
      <c r="N28" s="85">
        <v>5</v>
      </c>
      <c r="O28" s="54" t="s">
        <v>565</v>
      </c>
      <c r="P28" s="54">
        <v>37</v>
      </c>
    </row>
    <row r="29" spans="2:16">
      <c r="B29" s="54" t="s">
        <v>76</v>
      </c>
      <c r="C29" s="54" t="s">
        <v>796</v>
      </c>
      <c r="D29" s="54" t="s">
        <v>419</v>
      </c>
      <c r="E29" s="60" t="s">
        <v>420</v>
      </c>
      <c r="F29" s="85" t="s">
        <v>557</v>
      </c>
      <c r="G29" s="85" t="s">
        <v>558</v>
      </c>
      <c r="H29" s="86" t="s">
        <v>559</v>
      </c>
      <c r="I29" s="87" t="str">
        <f t="shared" si="0"/>
        <v>Golay0097_S0224</v>
      </c>
      <c r="J29" s="87" t="str">
        <f t="shared" si="1"/>
        <v>gtaTACCGCTTCTTCcgACACACCGCCCGTCGCTACT</v>
      </c>
      <c r="K29" s="54" t="s">
        <v>619</v>
      </c>
      <c r="L29" s="60" t="s">
        <v>1924</v>
      </c>
      <c r="M29" s="54" t="s">
        <v>561</v>
      </c>
      <c r="N29" s="85">
        <v>5</v>
      </c>
      <c r="O29" s="54" t="s">
        <v>564</v>
      </c>
      <c r="P29" s="54">
        <v>37</v>
      </c>
    </row>
    <row r="30" spans="2:16">
      <c r="B30" s="54" t="s">
        <v>75</v>
      </c>
      <c r="C30" s="84" t="s">
        <v>797</v>
      </c>
      <c r="D30" s="54" t="s">
        <v>421</v>
      </c>
      <c r="E30" s="60" t="s">
        <v>422</v>
      </c>
      <c r="F30" s="85" t="s">
        <v>557</v>
      </c>
      <c r="G30" s="85" t="s">
        <v>558</v>
      </c>
      <c r="H30" s="86" t="s">
        <v>559</v>
      </c>
      <c r="I30" s="87" t="str">
        <f t="shared" si="0"/>
        <v>Golay0098_SNEG03</v>
      </c>
      <c r="J30" s="87" t="str">
        <f t="shared" si="1"/>
        <v>gtaTGTGCGATAACAcgACACACCGCCCGTCGCTACT</v>
      </c>
      <c r="K30" s="54" t="s">
        <v>619</v>
      </c>
      <c r="L30" s="60" t="s">
        <v>1924</v>
      </c>
      <c r="M30" s="54" t="s">
        <v>561</v>
      </c>
      <c r="N30" s="85">
        <v>5</v>
      </c>
      <c r="O30" s="54" t="s">
        <v>565</v>
      </c>
      <c r="P30" s="54">
        <v>37</v>
      </c>
    </row>
    <row r="31" spans="2:16">
      <c r="B31" s="54" t="s">
        <v>74</v>
      </c>
      <c r="C31" s="54" t="s">
        <v>798</v>
      </c>
      <c r="D31" s="54" t="s">
        <v>423</v>
      </c>
      <c r="E31" s="60" t="s">
        <v>424</v>
      </c>
      <c r="F31" s="85" t="s">
        <v>557</v>
      </c>
      <c r="G31" s="85" t="s">
        <v>558</v>
      </c>
      <c r="H31" s="86" t="s">
        <v>559</v>
      </c>
      <c r="I31" s="87" t="str">
        <f t="shared" si="0"/>
        <v>Golay0099_S0252</v>
      </c>
      <c r="J31" s="87" t="str">
        <f t="shared" si="1"/>
        <v>gtaGATTATCGACGAcgACACACCGCCCGTCGCTACT</v>
      </c>
      <c r="K31" s="54" t="s">
        <v>619</v>
      </c>
      <c r="L31" s="60" t="s">
        <v>1924</v>
      </c>
      <c r="M31" s="54" t="s">
        <v>561</v>
      </c>
      <c r="N31" s="85">
        <v>5</v>
      </c>
      <c r="O31" s="54" t="s">
        <v>564</v>
      </c>
      <c r="P31" s="54">
        <v>37</v>
      </c>
    </row>
    <row r="32" spans="2:16">
      <c r="B32" s="54" t="s">
        <v>73</v>
      </c>
      <c r="C32" s="54" t="s">
        <v>799</v>
      </c>
      <c r="D32" s="54" t="s">
        <v>425</v>
      </c>
      <c r="E32" s="60" t="s">
        <v>426</v>
      </c>
      <c r="F32" s="85" t="s">
        <v>557</v>
      </c>
      <c r="G32" s="85" t="s">
        <v>558</v>
      </c>
      <c r="H32" s="86" t="s">
        <v>559</v>
      </c>
      <c r="I32" s="87" t="str">
        <f t="shared" si="0"/>
        <v>Golay0100_S0068</v>
      </c>
      <c r="J32" s="87" t="str">
        <f t="shared" si="1"/>
        <v>gtaGCCTAGCCCAATcgACACACCGCCCGTCGCTACT</v>
      </c>
      <c r="K32" s="54" t="s">
        <v>619</v>
      </c>
      <c r="L32" s="60" t="s">
        <v>1924</v>
      </c>
      <c r="M32" s="54" t="s">
        <v>561</v>
      </c>
      <c r="N32" s="85">
        <v>5</v>
      </c>
      <c r="O32" s="54" t="s">
        <v>564</v>
      </c>
      <c r="P32" s="54">
        <v>37</v>
      </c>
    </row>
    <row r="33" spans="2:16">
      <c r="B33" s="54" t="s">
        <v>72</v>
      </c>
      <c r="C33" s="54" t="s">
        <v>800</v>
      </c>
      <c r="D33" s="54" t="s">
        <v>427</v>
      </c>
      <c r="E33" s="60" t="s">
        <v>428</v>
      </c>
      <c r="F33" s="85" t="s">
        <v>557</v>
      </c>
      <c r="G33" s="85" t="s">
        <v>558</v>
      </c>
      <c r="H33" s="86" t="s">
        <v>559</v>
      </c>
      <c r="I33" s="87" t="str">
        <f t="shared" si="0"/>
        <v>Golay0101_S0030</v>
      </c>
      <c r="J33" s="87" t="str">
        <f t="shared" si="1"/>
        <v>gtaGATGTATGTGGTcgACACACCGCCCGTCGCTACT</v>
      </c>
      <c r="K33" s="54" t="s">
        <v>619</v>
      </c>
      <c r="L33" s="60" t="s">
        <v>1924</v>
      </c>
      <c r="M33" s="54" t="s">
        <v>561</v>
      </c>
      <c r="N33" s="85">
        <v>5</v>
      </c>
      <c r="O33" s="54" t="s">
        <v>564</v>
      </c>
      <c r="P33" s="54">
        <v>37</v>
      </c>
    </row>
    <row r="34" spans="2:16">
      <c r="B34" s="54" t="s">
        <v>71</v>
      </c>
      <c r="C34" s="54" t="s">
        <v>801</v>
      </c>
      <c r="D34" s="54" t="s">
        <v>429</v>
      </c>
      <c r="E34" s="60" t="s">
        <v>430</v>
      </c>
      <c r="F34" s="85" t="s">
        <v>557</v>
      </c>
      <c r="G34" s="85" t="s">
        <v>558</v>
      </c>
      <c r="H34" s="86" t="s">
        <v>559</v>
      </c>
      <c r="I34" s="87" t="str">
        <f t="shared" si="0"/>
        <v>Golay0102_S0242</v>
      </c>
      <c r="J34" s="87" t="str">
        <f t="shared" si="1"/>
        <v>gtaACTCCTTGTGTTcgACACACCGCCCGTCGCTACT</v>
      </c>
      <c r="K34" s="54" t="s">
        <v>619</v>
      </c>
      <c r="L34" s="60" t="s">
        <v>1924</v>
      </c>
      <c r="M34" s="54" t="s">
        <v>561</v>
      </c>
      <c r="N34" s="85">
        <v>5</v>
      </c>
      <c r="O34" s="54" t="s">
        <v>564</v>
      </c>
      <c r="P34" s="54">
        <v>37</v>
      </c>
    </row>
    <row r="35" spans="2:16">
      <c r="B35" s="54" t="s">
        <v>70</v>
      </c>
      <c r="C35" s="54" t="s">
        <v>802</v>
      </c>
      <c r="D35" s="54" t="s">
        <v>431</v>
      </c>
      <c r="E35" s="60" t="s">
        <v>432</v>
      </c>
      <c r="F35" s="85" t="s">
        <v>557</v>
      </c>
      <c r="G35" s="85" t="s">
        <v>558</v>
      </c>
      <c r="H35" s="86" t="s">
        <v>559</v>
      </c>
      <c r="I35" s="87" t="str">
        <f t="shared" si="0"/>
        <v>Golay0103_S0107</v>
      </c>
      <c r="J35" s="87" t="str">
        <f t="shared" si="1"/>
        <v>gtaGTCACGGACATTcgACACACCGCCCGTCGCTACT</v>
      </c>
      <c r="K35" s="54" t="s">
        <v>619</v>
      </c>
      <c r="L35" s="60" t="s">
        <v>1924</v>
      </c>
      <c r="M35" s="54" t="s">
        <v>561</v>
      </c>
      <c r="N35" s="85">
        <v>5</v>
      </c>
      <c r="O35" s="54" t="s">
        <v>564</v>
      </c>
      <c r="P35" s="54">
        <v>37</v>
      </c>
    </row>
    <row r="36" spans="2:16">
      <c r="B36" s="54" t="s">
        <v>69</v>
      </c>
      <c r="C36" s="54" t="s">
        <v>803</v>
      </c>
      <c r="D36" s="54" t="s">
        <v>433</v>
      </c>
      <c r="E36" s="60" t="s">
        <v>434</v>
      </c>
      <c r="F36" s="85" t="s">
        <v>557</v>
      </c>
      <c r="G36" s="85" t="s">
        <v>558</v>
      </c>
      <c r="H36" s="86" t="s">
        <v>559</v>
      </c>
      <c r="I36" s="87" t="str">
        <f t="shared" si="0"/>
        <v>Golay0104_S0019</v>
      </c>
      <c r="J36" s="87" t="str">
        <f t="shared" si="1"/>
        <v>gtaGCGAGCGAAGTAcgACACACCGCCCGTCGCTACT</v>
      </c>
      <c r="K36" s="54" t="s">
        <v>619</v>
      </c>
      <c r="L36" s="60" t="s">
        <v>1924</v>
      </c>
      <c r="M36" s="54" t="s">
        <v>561</v>
      </c>
      <c r="N36" s="85">
        <v>5</v>
      </c>
      <c r="O36" s="54" t="s">
        <v>564</v>
      </c>
      <c r="P36" s="54">
        <v>37</v>
      </c>
    </row>
    <row r="37" spans="2:16">
      <c r="B37" s="54" t="s">
        <v>68</v>
      </c>
      <c r="C37" s="54" t="s">
        <v>804</v>
      </c>
      <c r="D37" s="54" t="s">
        <v>435</v>
      </c>
      <c r="E37" s="60" t="s">
        <v>436</v>
      </c>
      <c r="F37" s="85" t="s">
        <v>557</v>
      </c>
      <c r="G37" s="85" t="s">
        <v>558</v>
      </c>
      <c r="H37" s="86" t="s">
        <v>559</v>
      </c>
      <c r="I37" s="87" t="str">
        <f t="shared" si="0"/>
        <v>Golay0105_S0262</v>
      </c>
      <c r="J37" s="87" t="str">
        <f t="shared" si="1"/>
        <v>gtaATCTACCGAAGCcgACACACCGCCCGTCGCTACT</v>
      </c>
      <c r="K37" s="54" t="s">
        <v>619</v>
      </c>
      <c r="L37" s="60" t="s">
        <v>1924</v>
      </c>
      <c r="M37" s="54" t="s">
        <v>561</v>
      </c>
      <c r="N37" s="85">
        <v>5</v>
      </c>
      <c r="O37" s="54" t="s">
        <v>564</v>
      </c>
      <c r="P37" s="54">
        <v>37</v>
      </c>
    </row>
    <row r="38" spans="2:16">
      <c r="B38" s="54" t="s">
        <v>67</v>
      </c>
      <c r="C38" s="54" t="s">
        <v>805</v>
      </c>
      <c r="D38" s="54" t="s">
        <v>437</v>
      </c>
      <c r="E38" s="60" t="s">
        <v>438</v>
      </c>
      <c r="F38" s="85" t="s">
        <v>557</v>
      </c>
      <c r="G38" s="85" t="s">
        <v>558</v>
      </c>
      <c r="H38" s="86" t="s">
        <v>559</v>
      </c>
      <c r="I38" s="87" t="str">
        <f t="shared" si="0"/>
        <v>Golay0106_S0128</v>
      </c>
      <c r="J38" s="87" t="str">
        <f t="shared" si="1"/>
        <v>gtaACTTGGTGTAAGcgACACACCGCCCGTCGCTACT</v>
      </c>
      <c r="K38" s="54" t="s">
        <v>619</v>
      </c>
      <c r="L38" s="60" t="s">
        <v>1924</v>
      </c>
      <c r="M38" s="54" t="s">
        <v>561</v>
      </c>
      <c r="N38" s="85">
        <v>5</v>
      </c>
      <c r="O38" s="54" t="s">
        <v>564</v>
      </c>
      <c r="P38" s="54">
        <v>37</v>
      </c>
    </row>
    <row r="39" spans="2:16">
      <c r="B39" s="54" t="s">
        <v>66</v>
      </c>
      <c r="C39" s="54" t="s">
        <v>806</v>
      </c>
      <c r="D39" s="54" t="s">
        <v>439</v>
      </c>
      <c r="E39" s="60" t="s">
        <v>440</v>
      </c>
      <c r="F39" s="85" t="s">
        <v>557</v>
      </c>
      <c r="G39" s="85" t="s">
        <v>558</v>
      </c>
      <c r="H39" s="86" t="s">
        <v>559</v>
      </c>
      <c r="I39" s="87" t="str">
        <f t="shared" si="0"/>
        <v>Golay0107_S0118</v>
      </c>
      <c r="J39" s="87" t="str">
        <f t="shared" si="1"/>
        <v>gtaTCTTGGAGGTCAcgACACACCGCCCGTCGCTACT</v>
      </c>
      <c r="K39" s="54" t="s">
        <v>619</v>
      </c>
      <c r="L39" s="60" t="s">
        <v>1924</v>
      </c>
      <c r="M39" s="54" t="s">
        <v>561</v>
      </c>
      <c r="N39" s="85">
        <v>5</v>
      </c>
      <c r="O39" s="54" t="s">
        <v>564</v>
      </c>
      <c r="P39" s="54">
        <v>37</v>
      </c>
    </row>
    <row r="40" spans="2:16">
      <c r="B40" s="54" t="s">
        <v>65</v>
      </c>
      <c r="C40" s="54" t="s">
        <v>807</v>
      </c>
      <c r="D40" s="54" t="s">
        <v>441</v>
      </c>
      <c r="E40" s="60" t="s">
        <v>442</v>
      </c>
      <c r="F40" s="85" t="s">
        <v>557</v>
      </c>
      <c r="G40" s="85" t="s">
        <v>558</v>
      </c>
      <c r="H40" s="86" t="s">
        <v>559</v>
      </c>
      <c r="I40" s="87" t="str">
        <f t="shared" si="0"/>
        <v>Golay0108_S0168</v>
      </c>
      <c r="J40" s="87" t="str">
        <f t="shared" si="1"/>
        <v>gtaTCACCTCCTTGTcgACACACCGCCCGTCGCTACT</v>
      </c>
      <c r="K40" s="54" t="s">
        <v>619</v>
      </c>
      <c r="L40" s="60" t="s">
        <v>1924</v>
      </c>
      <c r="M40" s="54" t="s">
        <v>561</v>
      </c>
      <c r="N40" s="85">
        <v>5</v>
      </c>
      <c r="O40" s="54" t="s">
        <v>564</v>
      </c>
      <c r="P40" s="54">
        <v>37</v>
      </c>
    </row>
    <row r="41" spans="2:16">
      <c r="B41" s="54" t="s">
        <v>64</v>
      </c>
      <c r="C41" s="54" t="s">
        <v>808</v>
      </c>
      <c r="D41" s="54" t="s">
        <v>443</v>
      </c>
      <c r="E41" s="60" t="s">
        <v>444</v>
      </c>
      <c r="F41" s="85" t="s">
        <v>557</v>
      </c>
      <c r="G41" s="85" t="s">
        <v>558</v>
      </c>
      <c r="H41" s="86" t="s">
        <v>559</v>
      </c>
      <c r="I41" s="87" t="str">
        <f t="shared" si="0"/>
        <v>Golay0109_S0165</v>
      </c>
      <c r="J41" s="87" t="str">
        <f t="shared" si="1"/>
        <v>gtaGCACACCTGATAcgACACACCGCCCGTCGCTACT</v>
      </c>
      <c r="K41" s="54" t="s">
        <v>619</v>
      </c>
      <c r="L41" s="60" t="s">
        <v>1924</v>
      </c>
      <c r="M41" s="54" t="s">
        <v>561</v>
      </c>
      <c r="N41" s="85">
        <v>5</v>
      </c>
      <c r="O41" s="54" t="s">
        <v>564</v>
      </c>
      <c r="P41" s="54">
        <v>37</v>
      </c>
    </row>
    <row r="42" spans="2:16">
      <c r="B42" s="54" t="s">
        <v>63</v>
      </c>
      <c r="C42" s="54" t="s">
        <v>809</v>
      </c>
      <c r="D42" s="54" t="s">
        <v>445</v>
      </c>
      <c r="E42" s="60" t="s">
        <v>446</v>
      </c>
      <c r="F42" s="85" t="s">
        <v>557</v>
      </c>
      <c r="G42" s="85" t="s">
        <v>558</v>
      </c>
      <c r="H42" s="86" t="s">
        <v>559</v>
      </c>
      <c r="I42" s="87" t="str">
        <f t="shared" si="0"/>
        <v>Golay0110_S0352</v>
      </c>
      <c r="J42" s="87" t="str">
        <f t="shared" si="1"/>
        <v>gtaGCGACAATTACAcgACACACCGCCCGTCGCTACT</v>
      </c>
      <c r="K42" s="54" t="s">
        <v>619</v>
      </c>
      <c r="L42" s="60" t="s">
        <v>1924</v>
      </c>
      <c r="M42" s="54" t="s">
        <v>561</v>
      </c>
      <c r="N42" s="85">
        <v>5</v>
      </c>
      <c r="O42" s="54" t="s">
        <v>564</v>
      </c>
      <c r="P42" s="54">
        <v>37</v>
      </c>
    </row>
    <row r="43" spans="2:16">
      <c r="B43" s="54" t="s">
        <v>62</v>
      </c>
      <c r="C43" s="54" t="s">
        <v>810</v>
      </c>
      <c r="D43" s="54" t="s">
        <v>447</v>
      </c>
      <c r="E43" s="60" t="s">
        <v>448</v>
      </c>
      <c r="F43" s="85" t="s">
        <v>557</v>
      </c>
      <c r="G43" s="85" t="s">
        <v>558</v>
      </c>
      <c r="H43" s="86" t="s">
        <v>559</v>
      </c>
      <c r="I43" s="87" t="str">
        <f t="shared" si="0"/>
        <v>Golay0111_S0218</v>
      </c>
      <c r="J43" s="87" t="str">
        <f t="shared" si="1"/>
        <v>gtaTCATGCTCCATTcgACACACCGCCCGTCGCTACT</v>
      </c>
      <c r="K43" s="54" t="s">
        <v>619</v>
      </c>
      <c r="L43" s="60" t="s">
        <v>1924</v>
      </c>
      <c r="M43" s="54" t="s">
        <v>561</v>
      </c>
      <c r="N43" s="85">
        <v>5</v>
      </c>
      <c r="O43" s="54" t="s">
        <v>564</v>
      </c>
      <c r="P43" s="54">
        <v>37</v>
      </c>
    </row>
    <row r="44" spans="2:16">
      <c r="B44" s="54" t="s">
        <v>61</v>
      </c>
      <c r="C44" s="54" t="s">
        <v>811</v>
      </c>
      <c r="D44" s="54" t="s">
        <v>449</v>
      </c>
      <c r="E44" s="60" t="s">
        <v>450</v>
      </c>
      <c r="F44" s="85" t="s">
        <v>557</v>
      </c>
      <c r="G44" s="85" t="s">
        <v>558</v>
      </c>
      <c r="H44" s="86" t="s">
        <v>559</v>
      </c>
      <c r="I44" s="87" t="str">
        <f t="shared" si="0"/>
        <v>Golay0112_S0265</v>
      </c>
      <c r="J44" s="87" t="str">
        <f t="shared" si="1"/>
        <v>gtaAGCTGTCAAGCTcgACACACCGCCCGTCGCTACT</v>
      </c>
      <c r="K44" s="54" t="s">
        <v>619</v>
      </c>
      <c r="L44" s="60" t="s">
        <v>1924</v>
      </c>
      <c r="M44" s="54" t="s">
        <v>561</v>
      </c>
      <c r="N44" s="85">
        <v>5</v>
      </c>
      <c r="O44" s="54" t="s">
        <v>564</v>
      </c>
      <c r="P44" s="54">
        <v>37</v>
      </c>
    </row>
    <row r="45" spans="2:16">
      <c r="B45" s="54" t="s">
        <v>60</v>
      </c>
      <c r="C45" s="54" t="s">
        <v>812</v>
      </c>
      <c r="D45" s="54" t="s">
        <v>451</v>
      </c>
      <c r="E45" s="60" t="s">
        <v>452</v>
      </c>
      <c r="F45" s="85" t="s">
        <v>557</v>
      </c>
      <c r="G45" s="85" t="s">
        <v>558</v>
      </c>
      <c r="H45" s="86" t="s">
        <v>559</v>
      </c>
      <c r="I45" s="87" t="str">
        <f t="shared" si="0"/>
        <v>Golay0113_S0344</v>
      </c>
      <c r="J45" s="87" t="str">
        <f t="shared" si="1"/>
        <v>gtaGAGAGCAACAGAcgACACACCGCCCGTCGCTACT</v>
      </c>
      <c r="K45" s="54" t="s">
        <v>619</v>
      </c>
      <c r="L45" s="60" t="s">
        <v>1924</v>
      </c>
      <c r="M45" s="54" t="s">
        <v>561</v>
      </c>
      <c r="N45" s="85">
        <v>5</v>
      </c>
      <c r="O45" s="54" t="s">
        <v>564</v>
      </c>
      <c r="P45" s="54">
        <v>37</v>
      </c>
    </row>
    <row r="46" spans="2:16">
      <c r="B46" s="54" t="s">
        <v>59</v>
      </c>
      <c r="C46" s="54" t="s">
        <v>813</v>
      </c>
      <c r="D46" s="54" t="s">
        <v>453</v>
      </c>
      <c r="E46" s="60" t="s">
        <v>454</v>
      </c>
      <c r="F46" s="85" t="s">
        <v>557</v>
      </c>
      <c r="G46" s="85" t="s">
        <v>558</v>
      </c>
      <c r="H46" s="86" t="s">
        <v>559</v>
      </c>
      <c r="I46" s="87" t="str">
        <f t="shared" si="0"/>
        <v>Golay0114_S0332</v>
      </c>
      <c r="J46" s="87" t="str">
        <f t="shared" si="1"/>
        <v>gtaTACTCGGGAACTcgACACACCGCCCGTCGCTACT</v>
      </c>
      <c r="K46" s="54" t="s">
        <v>619</v>
      </c>
      <c r="L46" s="60" t="s">
        <v>1924</v>
      </c>
      <c r="M46" s="54" t="s">
        <v>561</v>
      </c>
      <c r="N46" s="85">
        <v>5</v>
      </c>
      <c r="O46" s="54" t="s">
        <v>25</v>
      </c>
      <c r="P46" s="54">
        <v>37</v>
      </c>
    </row>
    <row r="47" spans="2:16">
      <c r="B47" s="54" t="s">
        <v>58</v>
      </c>
      <c r="C47" s="54" t="s">
        <v>814</v>
      </c>
      <c r="D47" s="54" t="s">
        <v>455</v>
      </c>
      <c r="E47" s="60" t="s">
        <v>456</v>
      </c>
      <c r="F47" s="85" t="s">
        <v>557</v>
      </c>
      <c r="G47" s="85" t="s">
        <v>558</v>
      </c>
      <c r="H47" s="86" t="s">
        <v>559</v>
      </c>
      <c r="I47" s="87" t="str">
        <f t="shared" si="0"/>
        <v>Golay0115_S0057</v>
      </c>
      <c r="J47" s="87" t="str">
        <f t="shared" si="1"/>
        <v>gtaCGTGCTTAGGCTcgACACACCGCCCGTCGCTACT</v>
      </c>
      <c r="K47" s="54" t="s">
        <v>619</v>
      </c>
      <c r="L47" s="60" t="s">
        <v>1924</v>
      </c>
      <c r="M47" s="54" t="s">
        <v>561</v>
      </c>
      <c r="N47" s="85">
        <v>5</v>
      </c>
      <c r="O47" s="54" t="s">
        <v>564</v>
      </c>
      <c r="P47" s="54">
        <v>37</v>
      </c>
    </row>
    <row r="48" spans="2:16">
      <c r="B48" s="54" t="s">
        <v>57</v>
      </c>
      <c r="C48" s="54" t="s">
        <v>815</v>
      </c>
      <c r="D48" s="54" t="s">
        <v>457</v>
      </c>
      <c r="E48" s="60" t="s">
        <v>458</v>
      </c>
      <c r="F48" s="85" t="s">
        <v>557</v>
      </c>
      <c r="G48" s="85" t="s">
        <v>558</v>
      </c>
      <c r="H48" s="86" t="s">
        <v>559</v>
      </c>
      <c r="I48" s="87" t="str">
        <f t="shared" si="0"/>
        <v>Golay0116_S0004</v>
      </c>
      <c r="J48" s="87" t="str">
        <f t="shared" si="1"/>
        <v>gtaTACCGAAGGTATcgACACACCGCCCGTCGCTACT</v>
      </c>
      <c r="K48" s="54" t="s">
        <v>619</v>
      </c>
      <c r="L48" s="60" t="s">
        <v>1924</v>
      </c>
      <c r="M48" s="54" t="s">
        <v>561</v>
      </c>
      <c r="N48" s="85">
        <v>5</v>
      </c>
      <c r="O48" s="54" t="s">
        <v>564</v>
      </c>
      <c r="P48" s="54">
        <v>37</v>
      </c>
    </row>
    <row r="49" spans="2:16">
      <c r="B49" s="54" t="s">
        <v>56</v>
      </c>
      <c r="C49" s="54" t="s">
        <v>816</v>
      </c>
      <c r="D49" s="54" t="s">
        <v>459</v>
      </c>
      <c r="E49" s="60" t="s">
        <v>460</v>
      </c>
      <c r="F49" s="85" t="s">
        <v>557</v>
      </c>
      <c r="G49" s="85" t="s">
        <v>558</v>
      </c>
      <c r="H49" s="86" t="s">
        <v>559</v>
      </c>
      <c r="I49" s="87" t="str">
        <f t="shared" si="0"/>
        <v>Golay0117_S0153</v>
      </c>
      <c r="J49" s="87" t="str">
        <f t="shared" si="1"/>
        <v>gtaCACTCATCATTCcgACACACCGCCCGTCGCTACT</v>
      </c>
      <c r="K49" s="54" t="s">
        <v>619</v>
      </c>
      <c r="L49" s="60" t="s">
        <v>1924</v>
      </c>
      <c r="M49" s="54" t="s">
        <v>561</v>
      </c>
      <c r="N49" s="85">
        <v>5</v>
      </c>
      <c r="O49" s="54" t="s">
        <v>564</v>
      </c>
      <c r="P49" s="54">
        <v>37</v>
      </c>
    </row>
    <row r="50" spans="2:16">
      <c r="B50" s="54" t="s">
        <v>55</v>
      </c>
      <c r="C50" s="54" t="s">
        <v>817</v>
      </c>
      <c r="D50" s="54" t="s">
        <v>461</v>
      </c>
      <c r="E50" s="60" t="s">
        <v>462</v>
      </c>
      <c r="F50" s="85" t="s">
        <v>557</v>
      </c>
      <c r="G50" s="85" t="s">
        <v>558</v>
      </c>
      <c r="H50" s="86" t="s">
        <v>559</v>
      </c>
      <c r="I50" s="87" t="str">
        <f t="shared" si="0"/>
        <v>Golay0118_S0176</v>
      </c>
      <c r="J50" s="87" t="str">
        <f t="shared" si="1"/>
        <v>gtaGTATTTCGGACGcgACACACCGCCCGTCGCTACT</v>
      </c>
      <c r="K50" s="54" t="s">
        <v>619</v>
      </c>
      <c r="L50" s="60" t="s">
        <v>1924</v>
      </c>
      <c r="M50" s="54" t="s">
        <v>561</v>
      </c>
      <c r="N50" s="85">
        <v>5</v>
      </c>
      <c r="O50" s="54" t="s">
        <v>564</v>
      </c>
      <c r="P50" s="54">
        <v>37</v>
      </c>
    </row>
    <row r="51" spans="2:16">
      <c r="B51" s="54" t="s">
        <v>54</v>
      </c>
      <c r="C51" s="54" t="s">
        <v>818</v>
      </c>
      <c r="D51" s="54" t="s">
        <v>463</v>
      </c>
      <c r="E51" s="60" t="s">
        <v>464</v>
      </c>
      <c r="F51" s="85" t="s">
        <v>557</v>
      </c>
      <c r="G51" s="85" t="s">
        <v>558</v>
      </c>
      <c r="H51" s="86" t="s">
        <v>559</v>
      </c>
      <c r="I51" s="87" t="str">
        <f t="shared" si="0"/>
        <v>Golay0119_S0338</v>
      </c>
      <c r="J51" s="87" t="str">
        <f t="shared" si="1"/>
        <v>gtaTATCTATCCTGCcgACACACCGCCCGTCGCTACT</v>
      </c>
      <c r="K51" s="54" t="s">
        <v>619</v>
      </c>
      <c r="L51" s="60" t="s">
        <v>1924</v>
      </c>
      <c r="M51" s="54" t="s">
        <v>561</v>
      </c>
      <c r="N51" s="85">
        <v>5</v>
      </c>
      <c r="O51" s="54" t="s">
        <v>564</v>
      </c>
      <c r="P51" s="54">
        <v>37</v>
      </c>
    </row>
    <row r="52" spans="2:16">
      <c r="B52" s="54" t="s">
        <v>53</v>
      </c>
      <c r="C52" s="54" t="s">
        <v>819</v>
      </c>
      <c r="D52" s="54" t="s">
        <v>465</v>
      </c>
      <c r="E52" s="60" t="s">
        <v>466</v>
      </c>
      <c r="F52" s="85" t="s">
        <v>557</v>
      </c>
      <c r="G52" s="85" t="s">
        <v>558</v>
      </c>
      <c r="H52" s="86" t="s">
        <v>559</v>
      </c>
      <c r="I52" s="87" t="str">
        <f t="shared" si="0"/>
        <v>Golay0120_S0162</v>
      </c>
      <c r="J52" s="87" t="str">
        <f t="shared" si="1"/>
        <v>gtaTTGCCAAGAGTCcgACACACCGCCCGTCGCTACT</v>
      </c>
      <c r="K52" s="54" t="s">
        <v>619</v>
      </c>
      <c r="L52" s="60" t="s">
        <v>1924</v>
      </c>
      <c r="M52" s="54" t="s">
        <v>561</v>
      </c>
      <c r="N52" s="85">
        <v>5</v>
      </c>
      <c r="O52" s="54" t="s">
        <v>564</v>
      </c>
      <c r="P52" s="54">
        <v>37</v>
      </c>
    </row>
    <row r="53" spans="2:16">
      <c r="B53" s="54" t="s">
        <v>52</v>
      </c>
      <c r="C53" s="54" t="s">
        <v>820</v>
      </c>
      <c r="D53" s="54" t="s">
        <v>467</v>
      </c>
      <c r="E53" s="60" t="s">
        <v>468</v>
      </c>
      <c r="F53" s="85" t="s">
        <v>557</v>
      </c>
      <c r="G53" s="85" t="s">
        <v>558</v>
      </c>
      <c r="H53" s="86" t="s">
        <v>559</v>
      </c>
      <c r="I53" s="87" t="str">
        <f t="shared" si="0"/>
        <v>Golay0121_S0348</v>
      </c>
      <c r="J53" s="87" t="str">
        <f t="shared" si="1"/>
        <v>gtaAGTAGCGGAAGAcgACACACCGCCCGTCGCTACT</v>
      </c>
      <c r="K53" s="54" t="s">
        <v>619</v>
      </c>
      <c r="L53" s="60" t="s">
        <v>1924</v>
      </c>
      <c r="M53" s="54" t="s">
        <v>561</v>
      </c>
      <c r="N53" s="85">
        <v>5</v>
      </c>
      <c r="O53" s="54" t="s">
        <v>564</v>
      </c>
      <c r="P53" s="54">
        <v>37</v>
      </c>
    </row>
    <row r="54" spans="2:16">
      <c r="B54" s="54" t="s">
        <v>51</v>
      </c>
      <c r="C54" s="54" t="s">
        <v>821</v>
      </c>
      <c r="D54" s="54" t="s">
        <v>469</v>
      </c>
      <c r="E54" s="60" t="s">
        <v>470</v>
      </c>
      <c r="F54" s="85" t="s">
        <v>557</v>
      </c>
      <c r="G54" s="85" t="s">
        <v>558</v>
      </c>
      <c r="H54" s="86" t="s">
        <v>559</v>
      </c>
      <c r="I54" s="87" t="str">
        <f t="shared" si="0"/>
        <v>Golay0122_S0349</v>
      </c>
      <c r="J54" s="87" t="str">
        <f t="shared" si="1"/>
        <v>gtaGCAATTAGGTACcgACACACCGCCCGTCGCTACT</v>
      </c>
      <c r="K54" s="54" t="s">
        <v>619</v>
      </c>
      <c r="L54" s="60" t="s">
        <v>1924</v>
      </c>
      <c r="M54" s="54" t="s">
        <v>561</v>
      </c>
      <c r="N54" s="85">
        <v>5</v>
      </c>
      <c r="O54" s="54" t="s">
        <v>564</v>
      </c>
      <c r="P54" s="54">
        <v>37</v>
      </c>
    </row>
    <row r="55" spans="2:16">
      <c r="B55" s="54" t="s">
        <v>50</v>
      </c>
      <c r="C55" s="54" t="s">
        <v>822</v>
      </c>
      <c r="D55" s="54" t="s">
        <v>471</v>
      </c>
      <c r="E55" s="60" t="s">
        <v>472</v>
      </c>
      <c r="F55" s="85" t="s">
        <v>557</v>
      </c>
      <c r="G55" s="85" t="s">
        <v>558</v>
      </c>
      <c r="H55" s="86" t="s">
        <v>559</v>
      </c>
      <c r="I55" s="87" t="str">
        <f t="shared" si="0"/>
        <v>Golay0123_S0124</v>
      </c>
      <c r="J55" s="87" t="str">
        <f t="shared" si="1"/>
        <v>gtaCATACCGTGAGTcgACACACCGCCCGTCGCTACT</v>
      </c>
      <c r="K55" s="54" t="s">
        <v>619</v>
      </c>
      <c r="L55" s="60" t="s">
        <v>1924</v>
      </c>
      <c r="M55" s="54" t="s">
        <v>561</v>
      </c>
      <c r="N55" s="85">
        <v>5</v>
      </c>
      <c r="O55" s="54" t="s">
        <v>564</v>
      </c>
      <c r="P55" s="54">
        <v>37</v>
      </c>
    </row>
    <row r="56" spans="2:16">
      <c r="B56" s="54" t="s">
        <v>49</v>
      </c>
      <c r="C56" s="54" t="s">
        <v>823</v>
      </c>
      <c r="D56" s="54" t="s">
        <v>473</v>
      </c>
      <c r="E56" s="60" t="s">
        <v>474</v>
      </c>
      <c r="F56" s="85" t="s">
        <v>557</v>
      </c>
      <c r="G56" s="85" t="s">
        <v>558</v>
      </c>
      <c r="H56" s="86" t="s">
        <v>559</v>
      </c>
      <c r="I56" s="87" t="str">
        <f t="shared" si="0"/>
        <v>Golay0124_S0263</v>
      </c>
      <c r="J56" s="87" t="str">
        <f t="shared" si="1"/>
        <v>gtaATGTGTGTAGACcgACACACCGCCCGTCGCTACT</v>
      </c>
      <c r="K56" s="54" t="s">
        <v>619</v>
      </c>
      <c r="L56" s="60" t="s">
        <v>1924</v>
      </c>
      <c r="M56" s="54" t="s">
        <v>561</v>
      </c>
      <c r="N56" s="85">
        <v>5</v>
      </c>
      <c r="O56" s="54" t="s">
        <v>564</v>
      </c>
      <c r="P56" s="54">
        <v>37</v>
      </c>
    </row>
    <row r="57" spans="2:16">
      <c r="B57" s="54" t="s">
        <v>48</v>
      </c>
      <c r="C57" s="54" t="s">
        <v>824</v>
      </c>
      <c r="D57" s="54" t="s">
        <v>475</v>
      </c>
      <c r="E57" s="60" t="s">
        <v>476</v>
      </c>
      <c r="F57" s="85" t="s">
        <v>557</v>
      </c>
      <c r="G57" s="85" t="s">
        <v>558</v>
      </c>
      <c r="H57" s="86" t="s">
        <v>559</v>
      </c>
      <c r="I57" s="87" t="str">
        <f t="shared" si="0"/>
        <v>Golay0125_S0292</v>
      </c>
      <c r="J57" s="87" t="str">
        <f t="shared" si="1"/>
        <v>gtaCCTGCGAAGTATcgACACACCGCCCGTCGCTACT</v>
      </c>
      <c r="K57" s="54" t="s">
        <v>619</v>
      </c>
      <c r="L57" s="60" t="s">
        <v>1924</v>
      </c>
      <c r="M57" s="54" t="s">
        <v>561</v>
      </c>
      <c r="N57" s="85">
        <v>5</v>
      </c>
      <c r="O57" s="54" t="s">
        <v>25</v>
      </c>
      <c r="P57" s="54">
        <v>37</v>
      </c>
    </row>
    <row r="58" spans="2:16">
      <c r="B58" s="54" t="s">
        <v>47</v>
      </c>
      <c r="C58" s="54" t="s">
        <v>825</v>
      </c>
      <c r="D58" s="54" t="s">
        <v>477</v>
      </c>
      <c r="E58" s="60" t="s">
        <v>478</v>
      </c>
      <c r="F58" s="85" t="s">
        <v>557</v>
      </c>
      <c r="G58" s="85" t="s">
        <v>558</v>
      </c>
      <c r="H58" s="86" t="s">
        <v>559</v>
      </c>
      <c r="I58" s="87" t="str">
        <f t="shared" si="0"/>
        <v>Golay0126_S0351</v>
      </c>
      <c r="J58" s="87" t="str">
        <f t="shared" si="1"/>
        <v>gtaTTCTCTCGACATcgACACACCGCCCGTCGCTACT</v>
      </c>
      <c r="K58" s="54" t="s">
        <v>619</v>
      </c>
      <c r="L58" s="60" t="s">
        <v>1924</v>
      </c>
      <c r="M58" s="54" t="s">
        <v>561</v>
      </c>
      <c r="N58" s="85">
        <v>5</v>
      </c>
      <c r="O58" s="54" t="s">
        <v>564</v>
      </c>
      <c r="P58" s="54">
        <v>37</v>
      </c>
    </row>
    <row r="59" spans="2:16">
      <c r="B59" s="54" t="s">
        <v>46</v>
      </c>
      <c r="C59" s="54" t="s">
        <v>826</v>
      </c>
      <c r="D59" s="54" t="s">
        <v>479</v>
      </c>
      <c r="E59" s="60" t="s">
        <v>480</v>
      </c>
      <c r="F59" s="85" t="s">
        <v>557</v>
      </c>
      <c r="G59" s="85" t="s">
        <v>558</v>
      </c>
      <c r="H59" s="86" t="s">
        <v>559</v>
      </c>
      <c r="I59" s="87" t="str">
        <f t="shared" si="0"/>
        <v>Golay0127_S0110</v>
      </c>
      <c r="J59" s="87" t="str">
        <f t="shared" si="1"/>
        <v>gtaGCTCTCCGTAGAcgACACACCGCCCGTCGCTACT</v>
      </c>
      <c r="K59" s="54" t="s">
        <v>619</v>
      </c>
      <c r="L59" s="60" t="s">
        <v>1924</v>
      </c>
      <c r="M59" s="54" t="s">
        <v>561</v>
      </c>
      <c r="N59" s="85">
        <v>5</v>
      </c>
      <c r="O59" s="54" t="s">
        <v>564</v>
      </c>
      <c r="P59" s="54">
        <v>37</v>
      </c>
    </row>
    <row r="60" spans="2:16">
      <c r="B60" s="54" t="s">
        <v>45</v>
      </c>
      <c r="C60" s="54" t="s">
        <v>827</v>
      </c>
      <c r="D60" s="54" t="s">
        <v>481</v>
      </c>
      <c r="E60" s="60" t="s">
        <v>482</v>
      </c>
      <c r="F60" s="85" t="s">
        <v>557</v>
      </c>
      <c r="G60" s="85" t="s">
        <v>558</v>
      </c>
      <c r="H60" s="86" t="s">
        <v>559</v>
      </c>
      <c r="I60" s="87" t="str">
        <f t="shared" si="0"/>
        <v>Golay0128_S0335</v>
      </c>
      <c r="J60" s="87" t="str">
        <f t="shared" si="1"/>
        <v>gtaGTTAAGCTGACCcgACACACCGCCCGTCGCTACT</v>
      </c>
      <c r="K60" s="54" t="s">
        <v>619</v>
      </c>
      <c r="L60" s="60" t="s">
        <v>1924</v>
      </c>
      <c r="M60" s="54" t="s">
        <v>561</v>
      </c>
      <c r="N60" s="85">
        <v>5</v>
      </c>
      <c r="O60" s="54" t="s">
        <v>564</v>
      </c>
      <c r="P60" s="54">
        <v>37</v>
      </c>
    </row>
    <row r="61" spans="2:16">
      <c r="B61" s="54" t="s">
        <v>44</v>
      </c>
      <c r="C61" s="54" t="s">
        <v>828</v>
      </c>
      <c r="D61" s="54" t="s">
        <v>483</v>
      </c>
      <c r="E61" s="60" t="s">
        <v>484</v>
      </c>
      <c r="F61" s="85" t="s">
        <v>557</v>
      </c>
      <c r="G61" s="85" t="s">
        <v>558</v>
      </c>
      <c r="H61" s="86" t="s">
        <v>559</v>
      </c>
      <c r="I61" s="87" t="str">
        <f t="shared" si="0"/>
        <v>Golay0129_S0182</v>
      </c>
      <c r="J61" s="87" t="str">
        <f t="shared" si="1"/>
        <v>gtaATGCCATGCCGTcgACACACCGCCCGTCGCTACT</v>
      </c>
      <c r="K61" s="54" t="s">
        <v>619</v>
      </c>
      <c r="L61" s="60" t="s">
        <v>1924</v>
      </c>
      <c r="M61" s="54" t="s">
        <v>561</v>
      </c>
      <c r="N61" s="85">
        <v>5</v>
      </c>
      <c r="O61" s="54" t="s">
        <v>564</v>
      </c>
      <c r="P61" s="54">
        <v>37</v>
      </c>
    </row>
    <row r="62" spans="2:16">
      <c r="B62" s="54" t="s">
        <v>43</v>
      </c>
      <c r="C62" s="54" t="s">
        <v>829</v>
      </c>
      <c r="D62" s="54" t="s">
        <v>485</v>
      </c>
      <c r="E62" s="60" t="s">
        <v>486</v>
      </c>
      <c r="F62" s="85" t="s">
        <v>557</v>
      </c>
      <c r="G62" s="85" t="s">
        <v>558</v>
      </c>
      <c r="H62" s="86" t="s">
        <v>559</v>
      </c>
      <c r="I62" s="87" t="str">
        <f t="shared" si="0"/>
        <v>Golay0130_S0164</v>
      </c>
      <c r="J62" s="87" t="str">
        <f t="shared" si="1"/>
        <v>gtaGACATTGTCACGcgACACACCGCCCGTCGCTACT</v>
      </c>
      <c r="K62" s="54" t="s">
        <v>619</v>
      </c>
      <c r="L62" s="60" t="s">
        <v>1924</v>
      </c>
      <c r="M62" s="54" t="s">
        <v>561</v>
      </c>
      <c r="N62" s="85">
        <v>5</v>
      </c>
      <c r="O62" s="54" t="s">
        <v>564</v>
      </c>
      <c r="P62" s="54">
        <v>37</v>
      </c>
    </row>
    <row r="63" spans="2:16">
      <c r="B63" s="54" t="s">
        <v>42</v>
      </c>
      <c r="C63" s="54" t="s">
        <v>830</v>
      </c>
      <c r="D63" s="54" t="s">
        <v>487</v>
      </c>
      <c r="E63" s="60" t="s">
        <v>488</v>
      </c>
      <c r="F63" s="85" t="s">
        <v>557</v>
      </c>
      <c r="G63" s="85" t="s">
        <v>558</v>
      </c>
      <c r="H63" s="86" t="s">
        <v>559</v>
      </c>
      <c r="I63" s="87" t="str">
        <f t="shared" si="0"/>
        <v>Golay0131_S0078</v>
      </c>
      <c r="J63" s="87" t="str">
        <f t="shared" si="1"/>
        <v>gtaGCCAACAACCATcgACACACCGCCCGTCGCTACT</v>
      </c>
      <c r="K63" s="54" t="s">
        <v>619</v>
      </c>
      <c r="L63" s="60" t="s">
        <v>1924</v>
      </c>
      <c r="M63" s="54" t="s">
        <v>561</v>
      </c>
      <c r="N63" s="85">
        <v>5</v>
      </c>
      <c r="O63" s="54" t="s">
        <v>564</v>
      </c>
      <c r="P63" s="54">
        <v>37</v>
      </c>
    </row>
    <row r="64" spans="2:16">
      <c r="B64" s="54" t="s">
        <v>41</v>
      </c>
      <c r="C64" s="54" t="s">
        <v>831</v>
      </c>
      <c r="D64" s="54" t="s">
        <v>489</v>
      </c>
      <c r="E64" s="60" t="s">
        <v>490</v>
      </c>
      <c r="F64" s="85" t="s">
        <v>557</v>
      </c>
      <c r="G64" s="85" t="s">
        <v>558</v>
      </c>
      <c r="H64" s="86" t="s">
        <v>559</v>
      </c>
      <c r="I64" s="87" t="str">
        <f t="shared" si="0"/>
        <v>Golay0132_S0320</v>
      </c>
      <c r="J64" s="87" t="str">
        <f t="shared" si="1"/>
        <v>gtaATCAGTACTAGGcgACACACCGCCCGTCGCTACT</v>
      </c>
      <c r="K64" s="54" t="s">
        <v>619</v>
      </c>
      <c r="L64" s="60" t="s">
        <v>1924</v>
      </c>
      <c r="M64" s="54" t="s">
        <v>561</v>
      </c>
      <c r="N64" s="85">
        <v>5</v>
      </c>
      <c r="O64" s="54" t="s">
        <v>564</v>
      </c>
      <c r="P64" s="54">
        <v>37</v>
      </c>
    </row>
    <row r="65" spans="2:16">
      <c r="B65" s="54" t="s">
        <v>40</v>
      </c>
      <c r="C65" s="54" t="s">
        <v>832</v>
      </c>
      <c r="D65" s="54" t="s">
        <v>491</v>
      </c>
      <c r="E65" s="60" t="s">
        <v>492</v>
      </c>
      <c r="F65" s="85" t="s">
        <v>557</v>
      </c>
      <c r="G65" s="85" t="s">
        <v>558</v>
      </c>
      <c r="H65" s="86" t="s">
        <v>559</v>
      </c>
      <c r="I65" s="87" t="str">
        <f t="shared" si="0"/>
        <v>Golay0133_S0053</v>
      </c>
      <c r="J65" s="87" t="str">
        <f t="shared" si="1"/>
        <v>gtaTCCTCGAGCGATcgACACACCGCCCGTCGCTACT</v>
      </c>
      <c r="K65" s="54" t="s">
        <v>619</v>
      </c>
      <c r="L65" s="60" t="s">
        <v>1924</v>
      </c>
      <c r="M65" s="54" t="s">
        <v>561</v>
      </c>
      <c r="N65" s="85">
        <v>5</v>
      </c>
      <c r="O65" s="54" t="s">
        <v>564</v>
      </c>
      <c r="P65" s="54">
        <v>37</v>
      </c>
    </row>
    <row r="66" spans="2:16">
      <c r="B66" s="54" t="s">
        <v>39</v>
      </c>
      <c r="C66" s="54" t="s">
        <v>833</v>
      </c>
      <c r="D66" s="54" t="s">
        <v>493</v>
      </c>
      <c r="E66" s="60" t="s">
        <v>494</v>
      </c>
      <c r="F66" s="85" t="s">
        <v>557</v>
      </c>
      <c r="G66" s="85" t="s">
        <v>558</v>
      </c>
      <c r="H66" s="86" t="s">
        <v>559</v>
      </c>
      <c r="I66" s="87" t="str">
        <f t="shared" si="0"/>
        <v>Golay0134_S0341</v>
      </c>
      <c r="J66" s="87" t="str">
        <f t="shared" si="1"/>
        <v>gtaACCCAAGCGTTAcgACACACCGCCCGTCGCTACT</v>
      </c>
      <c r="K66" s="54" t="s">
        <v>619</v>
      </c>
      <c r="L66" s="60" t="s">
        <v>1924</v>
      </c>
      <c r="M66" s="54" t="s">
        <v>561</v>
      </c>
      <c r="N66" s="85">
        <v>5</v>
      </c>
      <c r="O66" s="54" t="s">
        <v>564</v>
      </c>
      <c r="P66" s="54">
        <v>37</v>
      </c>
    </row>
    <row r="67" spans="2:16">
      <c r="B67" s="54" t="s">
        <v>38</v>
      </c>
      <c r="C67" s="54" t="s">
        <v>834</v>
      </c>
      <c r="D67" s="54" t="s">
        <v>495</v>
      </c>
      <c r="E67" s="60" t="s">
        <v>496</v>
      </c>
      <c r="F67" s="85" t="s">
        <v>557</v>
      </c>
      <c r="G67" s="85" t="s">
        <v>558</v>
      </c>
      <c r="H67" s="86" t="s">
        <v>559</v>
      </c>
      <c r="I67" s="87" t="str">
        <f t="shared" ref="I67:I97" si="2">(D67&amp;"_"&amp;C67)</f>
        <v>Golay0135_S0316</v>
      </c>
      <c r="J67" s="87" t="str">
        <f t="shared" ref="J67:J97" si="3">CONCATENATE(F67,E67,G67,H67)</f>
        <v>gtaTGCAGCAAGATTcgACACACCGCCCGTCGCTACT</v>
      </c>
      <c r="K67" s="54" t="s">
        <v>619</v>
      </c>
      <c r="L67" s="60" t="s">
        <v>1924</v>
      </c>
      <c r="M67" s="54" t="s">
        <v>561</v>
      </c>
      <c r="N67" s="85">
        <v>5</v>
      </c>
      <c r="O67" s="54" t="s">
        <v>564</v>
      </c>
      <c r="P67" s="54">
        <v>37</v>
      </c>
    </row>
    <row r="68" spans="2:16">
      <c r="B68" s="54" t="s">
        <v>37</v>
      </c>
      <c r="C68" s="54" t="s">
        <v>835</v>
      </c>
      <c r="D68" s="54" t="s">
        <v>497</v>
      </c>
      <c r="E68" s="60" t="s">
        <v>498</v>
      </c>
      <c r="F68" s="85" t="s">
        <v>557</v>
      </c>
      <c r="G68" s="85" t="s">
        <v>558</v>
      </c>
      <c r="H68" s="86" t="s">
        <v>559</v>
      </c>
      <c r="I68" s="87" t="str">
        <f t="shared" si="2"/>
        <v>Golay0136_S0203</v>
      </c>
      <c r="J68" s="87" t="str">
        <f t="shared" si="3"/>
        <v>gtaAGCAACATTGCAcgACACACCGCCCGTCGCTACT</v>
      </c>
      <c r="K68" s="54" t="s">
        <v>619</v>
      </c>
      <c r="L68" s="60" t="s">
        <v>1924</v>
      </c>
      <c r="M68" s="54" t="s">
        <v>561</v>
      </c>
      <c r="N68" s="85">
        <v>5</v>
      </c>
      <c r="O68" s="54" t="s">
        <v>564</v>
      </c>
      <c r="P68" s="54">
        <v>37</v>
      </c>
    </row>
    <row r="69" spans="2:16">
      <c r="B69" s="54" t="s">
        <v>36</v>
      </c>
      <c r="C69" s="84" t="s">
        <v>641</v>
      </c>
      <c r="D69" s="54" t="s">
        <v>499</v>
      </c>
      <c r="E69" s="60" t="s">
        <v>500</v>
      </c>
      <c r="F69" s="85" t="s">
        <v>557</v>
      </c>
      <c r="G69" s="85" t="s">
        <v>558</v>
      </c>
      <c r="H69" s="86" t="s">
        <v>559</v>
      </c>
      <c r="I69" s="87" t="str">
        <f t="shared" si="2"/>
        <v>Golay0137_NC01</v>
      </c>
      <c r="J69" s="87" t="str">
        <f t="shared" si="3"/>
        <v>gtaGATGTGGTGTTAcgACACACCGCCCGTCGCTACT</v>
      </c>
      <c r="K69" s="54" t="s">
        <v>619</v>
      </c>
      <c r="L69" s="60" t="s">
        <v>1924</v>
      </c>
      <c r="M69" s="54" t="s">
        <v>561</v>
      </c>
      <c r="N69" s="85">
        <v>5</v>
      </c>
      <c r="O69" s="54" t="s">
        <v>565</v>
      </c>
      <c r="P69" s="54">
        <v>37</v>
      </c>
    </row>
    <row r="70" spans="2:16">
      <c r="B70" s="54" t="s">
        <v>35</v>
      </c>
      <c r="C70" s="54" t="s">
        <v>836</v>
      </c>
      <c r="D70" s="54" t="s">
        <v>501</v>
      </c>
      <c r="E70" s="60" t="s">
        <v>502</v>
      </c>
      <c r="F70" s="85" t="s">
        <v>557</v>
      </c>
      <c r="G70" s="85" t="s">
        <v>558</v>
      </c>
      <c r="H70" s="86" t="s">
        <v>559</v>
      </c>
      <c r="I70" s="87" t="str">
        <f t="shared" si="2"/>
        <v>Golay0138_S0229</v>
      </c>
      <c r="J70" s="87" t="str">
        <f t="shared" si="3"/>
        <v>gtaCAGAAATGTGTCcgACACACCGCCCGTCGCTACT</v>
      </c>
      <c r="K70" s="54" t="s">
        <v>619</v>
      </c>
      <c r="L70" s="60" t="s">
        <v>1924</v>
      </c>
      <c r="M70" s="54" t="s">
        <v>561</v>
      </c>
      <c r="N70" s="85">
        <v>5</v>
      </c>
      <c r="O70" s="54" t="s">
        <v>564</v>
      </c>
      <c r="P70" s="54">
        <v>37</v>
      </c>
    </row>
    <row r="71" spans="2:16">
      <c r="B71" s="54" t="s">
        <v>34</v>
      </c>
      <c r="C71" s="54" t="s">
        <v>837</v>
      </c>
      <c r="D71" s="54" t="s">
        <v>503</v>
      </c>
      <c r="E71" s="60" t="s">
        <v>504</v>
      </c>
      <c r="F71" s="85" t="s">
        <v>557</v>
      </c>
      <c r="G71" s="85" t="s">
        <v>558</v>
      </c>
      <c r="H71" s="86" t="s">
        <v>559</v>
      </c>
      <c r="I71" s="87" t="str">
        <f t="shared" si="2"/>
        <v>Golay0139_S0003</v>
      </c>
      <c r="J71" s="87" t="str">
        <f t="shared" si="3"/>
        <v>gtaGTAGAGGTAGAGcgACACACCGCCCGTCGCTACT</v>
      </c>
      <c r="K71" s="54" t="s">
        <v>619</v>
      </c>
      <c r="L71" s="60" t="s">
        <v>1924</v>
      </c>
      <c r="M71" s="54" t="s">
        <v>561</v>
      </c>
      <c r="N71" s="85">
        <v>5</v>
      </c>
      <c r="O71" s="54" t="s">
        <v>564</v>
      </c>
      <c r="P71" s="54">
        <v>37</v>
      </c>
    </row>
    <row r="72" spans="2:16">
      <c r="B72" s="54" t="s">
        <v>33</v>
      </c>
      <c r="C72" s="54" t="s">
        <v>838</v>
      </c>
      <c r="D72" s="54" t="s">
        <v>505</v>
      </c>
      <c r="E72" s="60" t="s">
        <v>506</v>
      </c>
      <c r="F72" s="85" t="s">
        <v>557</v>
      </c>
      <c r="G72" s="85" t="s">
        <v>558</v>
      </c>
      <c r="H72" s="86" t="s">
        <v>559</v>
      </c>
      <c r="I72" s="87" t="str">
        <f t="shared" si="2"/>
        <v>Golay0140_S0151</v>
      </c>
      <c r="J72" s="87" t="str">
        <f t="shared" si="3"/>
        <v>gtaCGTGATCCGCTAcgACACACCGCCCGTCGCTACT</v>
      </c>
      <c r="K72" s="54" t="s">
        <v>619</v>
      </c>
      <c r="L72" s="60" t="s">
        <v>1924</v>
      </c>
      <c r="M72" s="54" t="s">
        <v>561</v>
      </c>
      <c r="N72" s="85">
        <v>5</v>
      </c>
      <c r="O72" s="54" t="s">
        <v>564</v>
      </c>
      <c r="P72" s="54">
        <v>37</v>
      </c>
    </row>
    <row r="73" spans="2:16">
      <c r="B73" s="54" t="s">
        <v>32</v>
      </c>
      <c r="C73" s="54" t="s">
        <v>839</v>
      </c>
      <c r="D73" s="54" t="s">
        <v>507</v>
      </c>
      <c r="E73" s="60" t="s">
        <v>508</v>
      </c>
      <c r="F73" s="85" t="s">
        <v>557</v>
      </c>
      <c r="G73" s="85" t="s">
        <v>558</v>
      </c>
      <c r="H73" s="86" t="s">
        <v>559</v>
      </c>
      <c r="I73" s="87" t="str">
        <f t="shared" si="2"/>
        <v>Golay0141_S0350</v>
      </c>
      <c r="J73" s="87" t="str">
        <f t="shared" si="3"/>
        <v>gtaGGTTATTTGGCGcgACACACCGCCCGTCGCTACT</v>
      </c>
      <c r="K73" s="54" t="s">
        <v>619</v>
      </c>
      <c r="L73" s="60" t="s">
        <v>1924</v>
      </c>
      <c r="M73" s="54" t="s">
        <v>561</v>
      </c>
      <c r="N73" s="85">
        <v>5</v>
      </c>
      <c r="O73" s="54" t="s">
        <v>564</v>
      </c>
      <c r="P73" s="54">
        <v>37</v>
      </c>
    </row>
    <row r="74" spans="2:16">
      <c r="B74" s="54" t="s">
        <v>31</v>
      </c>
      <c r="C74" s="84" t="s">
        <v>840</v>
      </c>
      <c r="D74" s="54" t="s">
        <v>509</v>
      </c>
      <c r="E74" s="60" t="s">
        <v>510</v>
      </c>
      <c r="F74" s="85" t="s">
        <v>557</v>
      </c>
      <c r="G74" s="85" t="s">
        <v>558</v>
      </c>
      <c r="H74" s="86" t="s">
        <v>559</v>
      </c>
      <c r="I74" s="87" t="str">
        <f t="shared" si="2"/>
        <v>Golay1510_SNEG02</v>
      </c>
      <c r="J74" s="87" t="str">
        <f t="shared" si="3"/>
        <v>gtaACGGTACCCTACcgACACACCGCCCGTCGCTACT</v>
      </c>
      <c r="K74" s="54" t="s">
        <v>619</v>
      </c>
      <c r="L74" s="60" t="s">
        <v>1924</v>
      </c>
      <c r="M74" s="54" t="s">
        <v>561</v>
      </c>
      <c r="N74" s="85">
        <v>5</v>
      </c>
      <c r="O74" s="54" t="s">
        <v>565</v>
      </c>
      <c r="P74" s="54">
        <v>37</v>
      </c>
    </row>
    <row r="75" spans="2:16">
      <c r="B75" s="54" t="s">
        <v>30</v>
      </c>
      <c r="C75" s="54" t="s">
        <v>841</v>
      </c>
      <c r="D75" s="54" t="s">
        <v>511</v>
      </c>
      <c r="E75" s="60" t="s">
        <v>512</v>
      </c>
      <c r="F75" s="85" t="s">
        <v>557</v>
      </c>
      <c r="G75" s="85" t="s">
        <v>558</v>
      </c>
      <c r="H75" s="86" t="s">
        <v>559</v>
      </c>
      <c r="I75" s="87" t="str">
        <f t="shared" si="2"/>
        <v>Golay1511_S0069</v>
      </c>
      <c r="J75" s="87" t="str">
        <f t="shared" si="3"/>
        <v>gtaTCATAGGGTAGTcgACACACCGCCCGTCGCTACT</v>
      </c>
      <c r="K75" s="54" t="s">
        <v>619</v>
      </c>
      <c r="L75" s="60" t="s">
        <v>1924</v>
      </c>
      <c r="M75" s="54" t="s">
        <v>561</v>
      </c>
      <c r="N75" s="85">
        <v>5</v>
      </c>
      <c r="O75" s="54" t="s">
        <v>564</v>
      </c>
      <c r="P75" s="54">
        <v>37</v>
      </c>
    </row>
    <row r="76" spans="2:16">
      <c r="B76" s="54" t="s">
        <v>29</v>
      </c>
      <c r="C76" s="54" t="s">
        <v>842</v>
      </c>
      <c r="D76" s="54" t="s">
        <v>513</v>
      </c>
      <c r="E76" s="60" t="s">
        <v>514</v>
      </c>
      <c r="F76" s="85" t="s">
        <v>557</v>
      </c>
      <c r="G76" s="85" t="s">
        <v>558</v>
      </c>
      <c r="H76" s="86" t="s">
        <v>559</v>
      </c>
      <c r="I76" s="87" t="str">
        <f t="shared" si="2"/>
        <v>Golay1512_S0100</v>
      </c>
      <c r="J76" s="87" t="str">
        <f t="shared" si="3"/>
        <v>gtaATGGAGTTGTTGcgACACACCGCCCGTCGCTACT</v>
      </c>
      <c r="K76" s="54" t="s">
        <v>619</v>
      </c>
      <c r="L76" s="60" t="s">
        <v>1924</v>
      </c>
      <c r="M76" s="54" t="s">
        <v>561</v>
      </c>
      <c r="N76" s="85">
        <v>5</v>
      </c>
      <c r="O76" s="54" t="s">
        <v>564</v>
      </c>
      <c r="P76" s="54">
        <v>37</v>
      </c>
    </row>
    <row r="77" spans="2:16">
      <c r="B77" s="54" t="s">
        <v>28</v>
      </c>
      <c r="C77" s="54" t="s">
        <v>843</v>
      </c>
      <c r="D77" s="54" t="s">
        <v>515</v>
      </c>
      <c r="E77" s="60" t="s">
        <v>516</v>
      </c>
      <c r="F77" s="85" t="s">
        <v>557</v>
      </c>
      <c r="G77" s="85" t="s">
        <v>558</v>
      </c>
      <c r="H77" s="86" t="s">
        <v>559</v>
      </c>
      <c r="I77" s="87" t="str">
        <f t="shared" si="2"/>
        <v>Golay1513_S0121</v>
      </c>
      <c r="J77" s="87" t="str">
        <f t="shared" si="3"/>
        <v>gtaCGTATCTCAGGAcgACACACCGCCCGTCGCTACT</v>
      </c>
      <c r="K77" s="54" t="s">
        <v>619</v>
      </c>
      <c r="L77" s="60" t="s">
        <v>1924</v>
      </c>
      <c r="M77" s="54" t="s">
        <v>561</v>
      </c>
      <c r="N77" s="85">
        <v>5</v>
      </c>
      <c r="O77" s="54" t="s">
        <v>564</v>
      </c>
      <c r="P77" s="54">
        <v>37</v>
      </c>
    </row>
    <row r="78" spans="2:16">
      <c r="B78" s="54" t="s">
        <v>27</v>
      </c>
      <c r="C78" s="54" t="s">
        <v>844</v>
      </c>
      <c r="D78" s="54" t="s">
        <v>517</v>
      </c>
      <c r="E78" s="60" t="s">
        <v>518</v>
      </c>
      <c r="F78" s="85" t="s">
        <v>557</v>
      </c>
      <c r="G78" s="85" t="s">
        <v>558</v>
      </c>
      <c r="H78" s="86" t="s">
        <v>559</v>
      </c>
      <c r="I78" s="87" t="str">
        <f t="shared" si="2"/>
        <v>Golay1514_S0235</v>
      </c>
      <c r="J78" s="87" t="str">
        <f t="shared" si="3"/>
        <v>gtaTAGTTCGGTGACcgACACACCGCCCGTCGCTACT</v>
      </c>
      <c r="K78" s="54" t="s">
        <v>619</v>
      </c>
      <c r="L78" s="60" t="s">
        <v>1924</v>
      </c>
      <c r="M78" s="54" t="s">
        <v>561</v>
      </c>
      <c r="N78" s="85">
        <v>5</v>
      </c>
      <c r="O78" s="54" t="s">
        <v>564</v>
      </c>
      <c r="P78" s="54">
        <v>37</v>
      </c>
    </row>
    <row r="79" spans="2:16">
      <c r="B79" s="54" t="s">
        <v>26</v>
      </c>
      <c r="C79" s="54" t="s">
        <v>845</v>
      </c>
      <c r="D79" s="54" t="s">
        <v>519</v>
      </c>
      <c r="E79" s="60" t="s">
        <v>520</v>
      </c>
      <c r="F79" s="85" t="s">
        <v>557</v>
      </c>
      <c r="G79" s="85" t="s">
        <v>558</v>
      </c>
      <c r="H79" s="86" t="s">
        <v>559</v>
      </c>
      <c r="I79" s="87" t="str">
        <f t="shared" si="2"/>
        <v>Golay1515_S0273</v>
      </c>
      <c r="J79" s="87" t="str">
        <f t="shared" si="3"/>
        <v>gtaCCATGGCTGTGTcgACACACCGCCCGTCGCTACT</v>
      </c>
      <c r="K79" s="54" t="s">
        <v>619</v>
      </c>
      <c r="L79" s="60" t="s">
        <v>1924</v>
      </c>
      <c r="M79" s="54" t="s">
        <v>561</v>
      </c>
      <c r="N79" s="85">
        <v>5</v>
      </c>
      <c r="O79" s="54" t="s">
        <v>564</v>
      </c>
      <c r="P79" s="54">
        <v>37</v>
      </c>
    </row>
    <row r="80" spans="2:16">
      <c r="B80" s="54" t="s">
        <v>24</v>
      </c>
      <c r="C80" s="54" t="s">
        <v>846</v>
      </c>
      <c r="D80" s="54" t="s">
        <v>521</v>
      </c>
      <c r="E80" s="60" t="s">
        <v>522</v>
      </c>
      <c r="F80" s="85" t="s">
        <v>557</v>
      </c>
      <c r="G80" s="85" t="s">
        <v>558</v>
      </c>
      <c r="H80" s="86" t="s">
        <v>559</v>
      </c>
      <c r="I80" s="87" t="str">
        <f t="shared" si="2"/>
        <v>Golay1516_S0286</v>
      </c>
      <c r="J80" s="87" t="str">
        <f t="shared" si="3"/>
        <v>gtaCTAGTCGCTGGTcgACACACCGCCCGTCGCTACT</v>
      </c>
      <c r="K80" s="54" t="s">
        <v>619</v>
      </c>
      <c r="L80" s="60" t="s">
        <v>1924</v>
      </c>
      <c r="M80" s="54" t="s">
        <v>561</v>
      </c>
      <c r="N80" s="85">
        <v>5</v>
      </c>
      <c r="O80" s="54" t="s">
        <v>564</v>
      </c>
      <c r="P80" s="54">
        <v>37</v>
      </c>
    </row>
    <row r="81" spans="2:16">
      <c r="B81" s="54" t="s">
        <v>23</v>
      </c>
      <c r="C81" s="54" t="s">
        <v>847</v>
      </c>
      <c r="D81" s="54" t="s">
        <v>523</v>
      </c>
      <c r="E81" s="60" t="s">
        <v>524</v>
      </c>
      <c r="F81" s="85" t="s">
        <v>557</v>
      </c>
      <c r="G81" s="85" t="s">
        <v>558</v>
      </c>
      <c r="H81" s="86" t="s">
        <v>559</v>
      </c>
      <c r="I81" s="87" t="str">
        <f t="shared" si="2"/>
        <v>Golay1517_S0186</v>
      </c>
      <c r="J81" s="87" t="str">
        <f t="shared" si="3"/>
        <v>gtaTCCAAGCGTCACcgACACACCGCCCGTCGCTACT</v>
      </c>
      <c r="K81" s="54" t="s">
        <v>619</v>
      </c>
      <c r="L81" s="60" t="s">
        <v>1924</v>
      </c>
      <c r="M81" s="54" t="s">
        <v>561</v>
      </c>
      <c r="N81" s="85">
        <v>5</v>
      </c>
      <c r="O81" s="54" t="s">
        <v>564</v>
      </c>
      <c r="P81" s="54">
        <v>37</v>
      </c>
    </row>
    <row r="82" spans="2:16">
      <c r="B82" s="54" t="s">
        <v>22</v>
      </c>
      <c r="C82" s="54" t="s">
        <v>848</v>
      </c>
      <c r="D82" s="54" t="s">
        <v>525</v>
      </c>
      <c r="E82" s="60" t="s">
        <v>526</v>
      </c>
      <c r="F82" s="85" t="s">
        <v>557</v>
      </c>
      <c r="G82" s="85" t="s">
        <v>558</v>
      </c>
      <c r="H82" s="86" t="s">
        <v>559</v>
      </c>
      <c r="I82" s="87" t="str">
        <f t="shared" si="2"/>
        <v>Golay1518_S0131</v>
      </c>
      <c r="J82" s="87" t="str">
        <f t="shared" si="3"/>
        <v>gtaGCTTCATTTCTGcgACACACCGCCCGTCGCTACT</v>
      </c>
      <c r="K82" s="54" t="s">
        <v>619</v>
      </c>
      <c r="L82" s="60" t="s">
        <v>1924</v>
      </c>
      <c r="M82" s="54" t="s">
        <v>561</v>
      </c>
      <c r="N82" s="85">
        <v>5</v>
      </c>
      <c r="O82" s="54" t="s">
        <v>564</v>
      </c>
      <c r="P82" s="54">
        <v>37</v>
      </c>
    </row>
    <row r="83" spans="2:16">
      <c r="B83" s="54" t="s">
        <v>21</v>
      </c>
      <c r="C83" s="54" t="s">
        <v>849</v>
      </c>
      <c r="D83" s="54" t="s">
        <v>527</v>
      </c>
      <c r="E83" s="60" t="s">
        <v>528</v>
      </c>
      <c r="F83" s="85" t="s">
        <v>557</v>
      </c>
      <c r="G83" s="85" t="s">
        <v>558</v>
      </c>
      <c r="H83" s="86" t="s">
        <v>559</v>
      </c>
      <c r="I83" s="87" t="str">
        <f t="shared" si="2"/>
        <v>Golay1519_S0257</v>
      </c>
      <c r="J83" s="87" t="str">
        <f t="shared" si="3"/>
        <v>gtaAACTTGGCCGTAcgACACACCGCCCGTCGCTACT</v>
      </c>
      <c r="K83" s="54" t="s">
        <v>619</v>
      </c>
      <c r="L83" s="60" t="s">
        <v>1924</v>
      </c>
      <c r="M83" s="54" t="s">
        <v>561</v>
      </c>
      <c r="N83" s="85">
        <v>5</v>
      </c>
      <c r="O83" s="54" t="s">
        <v>564</v>
      </c>
      <c r="P83" s="54">
        <v>37</v>
      </c>
    </row>
    <row r="84" spans="2:16">
      <c r="B84" s="54" t="s">
        <v>20</v>
      </c>
      <c r="C84" s="54" t="s">
        <v>850</v>
      </c>
      <c r="D84" s="54" t="s">
        <v>529</v>
      </c>
      <c r="E84" s="60" t="s">
        <v>530</v>
      </c>
      <c r="F84" s="85" t="s">
        <v>557</v>
      </c>
      <c r="G84" s="85" t="s">
        <v>558</v>
      </c>
      <c r="H84" s="86" t="s">
        <v>559</v>
      </c>
      <c r="I84" s="87" t="str">
        <f t="shared" si="2"/>
        <v>Golay1520_S0197</v>
      </c>
      <c r="J84" s="87" t="str">
        <f t="shared" si="3"/>
        <v>gtaCATACGATACAGcgACACACCGCCCGTCGCTACT</v>
      </c>
      <c r="K84" s="54" t="s">
        <v>619</v>
      </c>
      <c r="L84" s="60" t="s">
        <v>1924</v>
      </c>
      <c r="M84" s="54" t="s">
        <v>561</v>
      </c>
      <c r="N84" s="85">
        <v>5</v>
      </c>
      <c r="O84" s="54" t="s">
        <v>564</v>
      </c>
      <c r="P84" s="54">
        <v>37</v>
      </c>
    </row>
    <row r="85" spans="2:16">
      <c r="B85" s="54" t="s">
        <v>19</v>
      </c>
      <c r="C85" s="54" t="s">
        <v>851</v>
      </c>
      <c r="D85" s="54" t="s">
        <v>531</v>
      </c>
      <c r="E85" s="60" t="s">
        <v>532</v>
      </c>
      <c r="F85" s="85" t="s">
        <v>557</v>
      </c>
      <c r="G85" s="85" t="s">
        <v>558</v>
      </c>
      <c r="H85" s="86" t="s">
        <v>559</v>
      </c>
      <c r="I85" s="87" t="str">
        <f t="shared" si="2"/>
        <v>Golay1521_S0049</v>
      </c>
      <c r="J85" s="87" t="str">
        <f t="shared" si="3"/>
        <v>gtaGGTTGAGAAGAGcgACACACCGCCCGTCGCTACT</v>
      </c>
      <c r="K85" s="54" t="s">
        <v>619</v>
      </c>
      <c r="L85" s="60" t="s">
        <v>1924</v>
      </c>
      <c r="M85" s="54" t="s">
        <v>561</v>
      </c>
      <c r="N85" s="85">
        <v>5</v>
      </c>
      <c r="O85" s="54" t="s">
        <v>564</v>
      </c>
      <c r="P85" s="54">
        <v>37</v>
      </c>
    </row>
    <row r="86" spans="2:16">
      <c r="B86" s="54" t="s">
        <v>18</v>
      </c>
      <c r="C86" s="54" t="s">
        <v>852</v>
      </c>
      <c r="D86" s="54" t="s">
        <v>533</v>
      </c>
      <c r="E86" s="60" t="s">
        <v>534</v>
      </c>
      <c r="F86" s="85" t="s">
        <v>557</v>
      </c>
      <c r="G86" s="85" t="s">
        <v>558</v>
      </c>
      <c r="H86" s="86" t="s">
        <v>559</v>
      </c>
      <c r="I86" s="87" t="str">
        <f t="shared" si="2"/>
        <v>Golay1522_S0175</v>
      </c>
      <c r="J86" s="87" t="str">
        <f t="shared" si="3"/>
        <v>gtaCTGGGAGTTGTTcgACACACCGCCCGTCGCTACT</v>
      </c>
      <c r="K86" s="54" t="s">
        <v>619</v>
      </c>
      <c r="L86" s="60" t="s">
        <v>1924</v>
      </c>
      <c r="M86" s="54" t="s">
        <v>561</v>
      </c>
      <c r="N86" s="85">
        <v>5</v>
      </c>
      <c r="O86" s="54" t="s">
        <v>564</v>
      </c>
      <c r="P86" s="54">
        <v>37</v>
      </c>
    </row>
    <row r="87" spans="2:16">
      <c r="B87" s="54" t="s">
        <v>17</v>
      </c>
      <c r="C87" s="54" t="s">
        <v>853</v>
      </c>
      <c r="D87" s="54" t="s">
        <v>535</v>
      </c>
      <c r="E87" s="60" t="s">
        <v>536</v>
      </c>
      <c r="F87" s="85" t="s">
        <v>557</v>
      </c>
      <c r="G87" s="85" t="s">
        <v>558</v>
      </c>
      <c r="H87" s="86" t="s">
        <v>559</v>
      </c>
      <c r="I87" s="87" t="str">
        <f t="shared" si="2"/>
        <v>Golay1523_S0141</v>
      </c>
      <c r="J87" s="87" t="str">
        <f t="shared" si="3"/>
        <v>gtaATCATCTCGGCGcgACACACCGCCCGTCGCTACT</v>
      </c>
      <c r="K87" s="54" t="s">
        <v>619</v>
      </c>
      <c r="L87" s="60" t="s">
        <v>1924</v>
      </c>
      <c r="M87" s="54" t="s">
        <v>561</v>
      </c>
      <c r="N87" s="85">
        <v>5</v>
      </c>
      <c r="O87" s="54" t="s">
        <v>564</v>
      </c>
      <c r="P87" s="54">
        <v>37</v>
      </c>
    </row>
    <row r="88" spans="2:16">
      <c r="B88" s="54" t="s">
        <v>16</v>
      </c>
      <c r="C88" s="54" t="s">
        <v>854</v>
      </c>
      <c r="D88" s="54" t="s">
        <v>537</v>
      </c>
      <c r="E88" s="60" t="s">
        <v>538</v>
      </c>
      <c r="F88" s="85" t="s">
        <v>557</v>
      </c>
      <c r="G88" s="85" t="s">
        <v>558</v>
      </c>
      <c r="H88" s="86" t="s">
        <v>559</v>
      </c>
      <c r="I88" s="87" t="str">
        <f t="shared" si="2"/>
        <v>Golay1524_S0322</v>
      </c>
      <c r="J88" s="87" t="str">
        <f t="shared" si="3"/>
        <v>gtaATTACCCACAGGcgACACACCGCCCGTCGCTACT</v>
      </c>
      <c r="K88" s="54" t="s">
        <v>619</v>
      </c>
      <c r="L88" s="60" t="s">
        <v>1924</v>
      </c>
      <c r="M88" s="54" t="s">
        <v>561</v>
      </c>
      <c r="N88" s="85">
        <v>5</v>
      </c>
      <c r="O88" s="54" t="s">
        <v>564</v>
      </c>
      <c r="P88" s="54">
        <v>37</v>
      </c>
    </row>
    <row r="89" spans="2:16">
      <c r="B89" s="54" t="s">
        <v>15</v>
      </c>
      <c r="C89" s="54" t="s">
        <v>855</v>
      </c>
      <c r="D89" s="54" t="s">
        <v>539</v>
      </c>
      <c r="E89" s="60" t="s">
        <v>540</v>
      </c>
      <c r="F89" s="85" t="s">
        <v>557</v>
      </c>
      <c r="G89" s="85" t="s">
        <v>558</v>
      </c>
      <c r="H89" s="86" t="s">
        <v>559</v>
      </c>
      <c r="I89" s="87" t="str">
        <f t="shared" si="2"/>
        <v>Golay1525_S0012</v>
      </c>
      <c r="J89" s="87" t="str">
        <f t="shared" si="3"/>
        <v>gtaCACATCAGCGCTcgACACACCGCCCGTCGCTACT</v>
      </c>
      <c r="K89" s="54" t="s">
        <v>619</v>
      </c>
      <c r="L89" s="60" t="s">
        <v>1924</v>
      </c>
      <c r="M89" s="54" t="s">
        <v>561</v>
      </c>
      <c r="N89" s="85">
        <v>5</v>
      </c>
      <c r="O89" s="54" t="s">
        <v>564</v>
      </c>
      <c r="P89" s="54">
        <v>37</v>
      </c>
    </row>
    <row r="90" spans="2:16">
      <c r="B90" s="54" t="s">
        <v>14</v>
      </c>
      <c r="C90" s="54" t="s">
        <v>856</v>
      </c>
      <c r="D90" s="54" t="s">
        <v>541</v>
      </c>
      <c r="E90" s="60" t="s">
        <v>542</v>
      </c>
      <c r="F90" s="85" t="s">
        <v>557</v>
      </c>
      <c r="G90" s="85" t="s">
        <v>558</v>
      </c>
      <c r="H90" s="86" t="s">
        <v>559</v>
      </c>
      <c r="I90" s="87" t="str">
        <f t="shared" si="2"/>
        <v>Golay1526_S0043</v>
      </c>
      <c r="J90" s="87" t="str">
        <f t="shared" si="3"/>
        <v>gtaTGACCATAGTGAcgACACACCGCCCGTCGCTACT</v>
      </c>
      <c r="K90" s="54" t="s">
        <v>619</v>
      </c>
      <c r="L90" s="60" t="s">
        <v>1924</v>
      </c>
      <c r="M90" s="54" t="s">
        <v>561</v>
      </c>
      <c r="N90" s="85">
        <v>5</v>
      </c>
      <c r="O90" s="54" t="s">
        <v>564</v>
      </c>
      <c r="P90" s="54">
        <v>37</v>
      </c>
    </row>
    <row r="91" spans="2:16">
      <c r="B91" s="54" t="s">
        <v>13</v>
      </c>
      <c r="C91" s="54" t="s">
        <v>857</v>
      </c>
      <c r="D91" s="54" t="s">
        <v>543</v>
      </c>
      <c r="E91" s="60" t="s">
        <v>544</v>
      </c>
      <c r="F91" s="85" t="s">
        <v>557</v>
      </c>
      <c r="G91" s="85" t="s">
        <v>558</v>
      </c>
      <c r="H91" s="86" t="s">
        <v>559</v>
      </c>
      <c r="I91" s="87" t="str">
        <f t="shared" si="2"/>
        <v>Golay1527_S0287</v>
      </c>
      <c r="J91" s="87" t="str">
        <f t="shared" si="3"/>
        <v>gtaGATAAGCGCCTTcgACACACCGCCCGTCGCTACT</v>
      </c>
      <c r="K91" s="54" t="s">
        <v>619</v>
      </c>
      <c r="L91" s="60" t="s">
        <v>1924</v>
      </c>
      <c r="M91" s="54" t="s">
        <v>561</v>
      </c>
      <c r="N91" s="85">
        <v>5</v>
      </c>
      <c r="O91" s="54" t="s">
        <v>25</v>
      </c>
      <c r="P91" s="54">
        <v>37</v>
      </c>
    </row>
    <row r="92" spans="2:16">
      <c r="B92" s="54" t="s">
        <v>12</v>
      </c>
      <c r="C92" s="54" t="s">
        <v>858</v>
      </c>
      <c r="D92" s="54" t="s">
        <v>545</v>
      </c>
      <c r="E92" s="60" t="s">
        <v>546</v>
      </c>
      <c r="F92" s="85" t="s">
        <v>557</v>
      </c>
      <c r="G92" s="85" t="s">
        <v>558</v>
      </c>
      <c r="H92" s="86" t="s">
        <v>559</v>
      </c>
      <c r="I92" s="87" t="str">
        <f t="shared" si="2"/>
        <v>Golay1528_S0303</v>
      </c>
      <c r="J92" s="87" t="str">
        <f t="shared" si="3"/>
        <v>gtaTAGTCTAAGGGTcgACACACCGCCCGTCGCTACT</v>
      </c>
      <c r="K92" s="54" t="s">
        <v>619</v>
      </c>
      <c r="L92" s="60" t="s">
        <v>1924</v>
      </c>
      <c r="M92" s="54" t="s">
        <v>561</v>
      </c>
      <c r="N92" s="85">
        <v>5</v>
      </c>
      <c r="O92" s="54" t="s">
        <v>25</v>
      </c>
      <c r="P92" s="54">
        <v>37</v>
      </c>
    </row>
    <row r="93" spans="2:16">
      <c r="B93" s="54" t="s">
        <v>11</v>
      </c>
      <c r="C93" s="54" t="s">
        <v>859</v>
      </c>
      <c r="D93" s="54" t="s">
        <v>547</v>
      </c>
      <c r="E93" s="60" t="s">
        <v>548</v>
      </c>
      <c r="F93" s="85" t="s">
        <v>557</v>
      </c>
      <c r="G93" s="85" t="s">
        <v>558</v>
      </c>
      <c r="H93" s="86" t="s">
        <v>559</v>
      </c>
      <c r="I93" s="87" t="str">
        <f t="shared" si="2"/>
        <v>Golay1529_S0305</v>
      </c>
      <c r="J93" s="87" t="str">
        <f t="shared" si="3"/>
        <v>gtaAATTAGGCGTGTcgACACACCGCCCGTCGCTACT</v>
      </c>
      <c r="K93" s="54" t="s">
        <v>619</v>
      </c>
      <c r="L93" s="60" t="s">
        <v>1924</v>
      </c>
      <c r="M93" s="54" t="s">
        <v>561</v>
      </c>
      <c r="N93" s="85">
        <v>5</v>
      </c>
      <c r="O93" s="54" t="s">
        <v>564</v>
      </c>
      <c r="P93" s="54">
        <v>37</v>
      </c>
    </row>
    <row r="94" spans="2:16">
      <c r="B94" s="54" t="s">
        <v>10</v>
      </c>
      <c r="C94" s="84" t="s">
        <v>860</v>
      </c>
      <c r="D94" s="54" t="s">
        <v>549</v>
      </c>
      <c r="E94" s="60" t="s">
        <v>550</v>
      </c>
      <c r="F94" s="85" t="s">
        <v>557</v>
      </c>
      <c r="G94" s="85" t="s">
        <v>558</v>
      </c>
      <c r="H94" s="86" t="s">
        <v>559</v>
      </c>
      <c r="I94" s="87" t="str">
        <f t="shared" si="2"/>
        <v>Golay1530_S0100D</v>
      </c>
      <c r="J94" s="87" t="str">
        <f t="shared" si="3"/>
        <v>gtaTGCTCTTGCTCTcgACACACCGCCCGTCGCTACT</v>
      </c>
      <c r="K94" s="54" t="s">
        <v>619</v>
      </c>
      <c r="L94" s="60" t="s">
        <v>1924</v>
      </c>
      <c r="M94" s="54" t="s">
        <v>561</v>
      </c>
      <c r="N94" s="85">
        <v>5</v>
      </c>
      <c r="O94" s="54" t="s">
        <v>564</v>
      </c>
      <c r="P94" s="54">
        <v>37</v>
      </c>
    </row>
    <row r="95" spans="2:16">
      <c r="B95" s="54" t="s">
        <v>9</v>
      </c>
      <c r="C95" s="84" t="s">
        <v>861</v>
      </c>
      <c r="D95" s="54" t="s">
        <v>551</v>
      </c>
      <c r="E95" s="60" t="s">
        <v>552</v>
      </c>
      <c r="F95" s="85" t="s">
        <v>557</v>
      </c>
      <c r="G95" s="85" t="s">
        <v>558</v>
      </c>
      <c r="H95" s="86" t="s">
        <v>559</v>
      </c>
      <c r="I95" s="87" t="str">
        <f t="shared" si="2"/>
        <v>Golay1531_S0349D</v>
      </c>
      <c r="J95" s="87" t="str">
        <f t="shared" si="3"/>
        <v>gtaTCCACTAGAGCAcgACACACCGCCCGTCGCTACT</v>
      </c>
      <c r="K95" s="54" t="s">
        <v>619</v>
      </c>
      <c r="L95" s="60" t="s">
        <v>1924</v>
      </c>
      <c r="M95" s="54" t="s">
        <v>561</v>
      </c>
      <c r="N95" s="85">
        <v>5</v>
      </c>
      <c r="O95" s="54" t="s">
        <v>564</v>
      </c>
      <c r="P95" s="54">
        <v>37</v>
      </c>
    </row>
    <row r="96" spans="2:16">
      <c r="B96" s="54" t="s">
        <v>8</v>
      </c>
      <c r="C96" s="84" t="s">
        <v>862</v>
      </c>
      <c r="D96" s="54" t="s">
        <v>553</v>
      </c>
      <c r="E96" s="60" t="s">
        <v>554</v>
      </c>
      <c r="F96" s="85" t="s">
        <v>557</v>
      </c>
      <c r="G96" s="85" t="s">
        <v>558</v>
      </c>
      <c r="H96" s="86" t="s">
        <v>559</v>
      </c>
      <c r="I96" s="87" t="str">
        <f t="shared" si="2"/>
        <v>Golay1532_S0222D</v>
      </c>
      <c r="J96" s="87" t="str">
        <f t="shared" si="3"/>
        <v>gtaCATTGCAAAGCAcgACACACCGCCCGTCGCTACT</v>
      </c>
      <c r="K96" s="54" t="s">
        <v>619</v>
      </c>
      <c r="L96" s="60" t="s">
        <v>1924</v>
      </c>
      <c r="M96" s="54" t="s">
        <v>561</v>
      </c>
      <c r="N96" s="85">
        <v>5</v>
      </c>
      <c r="O96" s="54" t="s">
        <v>564</v>
      </c>
      <c r="P96" s="54">
        <v>37</v>
      </c>
    </row>
    <row r="97" spans="1:18">
      <c r="B97" s="54" t="s">
        <v>7</v>
      </c>
      <c r="C97" s="84" t="s">
        <v>863</v>
      </c>
      <c r="D97" s="54" t="s">
        <v>555</v>
      </c>
      <c r="E97" s="60" t="s">
        <v>556</v>
      </c>
      <c r="F97" s="85" t="s">
        <v>557</v>
      </c>
      <c r="G97" s="85" t="s">
        <v>558</v>
      </c>
      <c r="H97" s="86" t="s">
        <v>559</v>
      </c>
      <c r="I97" s="87" t="str">
        <f t="shared" si="2"/>
        <v>Golay1533_S0128D</v>
      </c>
      <c r="J97" s="87" t="str">
        <f t="shared" si="3"/>
        <v>gtaGACGGCTATGTTcgACACACCGCCCGTCGCTACT</v>
      </c>
      <c r="K97" s="54" t="s">
        <v>619</v>
      </c>
      <c r="L97" s="60" t="s">
        <v>1924</v>
      </c>
      <c r="M97" s="54" t="s">
        <v>561</v>
      </c>
      <c r="N97" s="85">
        <v>5</v>
      </c>
      <c r="O97" s="54" t="s">
        <v>564</v>
      </c>
      <c r="P97" s="54">
        <v>37</v>
      </c>
    </row>
    <row r="98" spans="1:18">
      <c r="A98" s="58" t="s">
        <v>608</v>
      </c>
      <c r="B98" s="43" t="s">
        <v>103</v>
      </c>
      <c r="C98" s="59" t="s">
        <v>864</v>
      </c>
      <c r="D98" s="59" t="s">
        <v>365</v>
      </c>
      <c r="E98" s="88" t="s">
        <v>366</v>
      </c>
      <c r="F98" s="89" t="s">
        <v>557</v>
      </c>
      <c r="G98" s="89" t="s">
        <v>558</v>
      </c>
      <c r="H98" s="76" t="s">
        <v>559</v>
      </c>
      <c r="I98" s="90" t="str">
        <f>(D98&amp;"_"&amp;C98)</f>
        <v>Golay0070_S0191</v>
      </c>
      <c r="J98" s="90" t="str">
        <f>CONCATENATE(F98,E98,G98,H98)</f>
        <v>gtaTATCGACACAAGcgACACACCGCCCGTCGCTACT</v>
      </c>
      <c r="K98" s="59" t="s">
        <v>620</v>
      </c>
      <c r="L98" s="88" t="s">
        <v>1925</v>
      </c>
      <c r="M98" s="59" t="s">
        <v>561</v>
      </c>
      <c r="N98" s="89">
        <v>5</v>
      </c>
      <c r="O98" s="59" t="s">
        <v>564</v>
      </c>
      <c r="P98" s="59">
        <v>37</v>
      </c>
      <c r="Q98" s="59"/>
      <c r="R98" s="59"/>
    </row>
    <row r="99" spans="1:18">
      <c r="A99" s="121" t="s">
        <v>1932</v>
      </c>
      <c r="B99" s="28" t="s">
        <v>102</v>
      </c>
      <c r="C99" s="54" t="s">
        <v>865</v>
      </c>
      <c r="D99" s="54" t="s">
        <v>367</v>
      </c>
      <c r="E99" s="60" t="s">
        <v>368</v>
      </c>
      <c r="F99" s="85" t="s">
        <v>557</v>
      </c>
      <c r="G99" s="85" t="s">
        <v>558</v>
      </c>
      <c r="H99" s="86" t="s">
        <v>559</v>
      </c>
      <c r="I99" s="87" t="str">
        <f t="shared" ref="I99:I162" si="4">(D99&amp;"_"&amp;C99)</f>
        <v>Golay0071_S0324</v>
      </c>
      <c r="J99" s="87" t="str">
        <f t="shared" ref="J99:J162" si="5">CONCATENATE(F99,E99,G99,H99)</f>
        <v>gtaGATTCCGGCTCAcgACACACCGCCCGTCGCTACT</v>
      </c>
      <c r="K99" s="54" t="s">
        <v>620</v>
      </c>
      <c r="L99" s="60" t="s">
        <v>1925</v>
      </c>
      <c r="M99" s="54" t="s">
        <v>561</v>
      </c>
      <c r="N99" s="85">
        <v>5</v>
      </c>
      <c r="O99" s="54" t="s">
        <v>564</v>
      </c>
      <c r="P99" s="54">
        <v>37</v>
      </c>
    </row>
    <row r="100" spans="1:18">
      <c r="B100" s="28" t="s">
        <v>101</v>
      </c>
      <c r="C100" s="54" t="s">
        <v>866</v>
      </c>
      <c r="D100" s="54" t="s">
        <v>369</v>
      </c>
      <c r="E100" s="60" t="s">
        <v>370</v>
      </c>
      <c r="F100" s="85" t="s">
        <v>557</v>
      </c>
      <c r="G100" s="85" t="s">
        <v>558</v>
      </c>
      <c r="H100" s="86" t="s">
        <v>559</v>
      </c>
      <c r="I100" s="87" t="str">
        <f t="shared" si="4"/>
        <v>Golay0072_S0024</v>
      </c>
      <c r="J100" s="87" t="str">
        <f t="shared" si="5"/>
        <v>gtaCGTAATTGCCGCcgACACACCGCCCGTCGCTACT</v>
      </c>
      <c r="K100" s="54" t="s">
        <v>620</v>
      </c>
      <c r="L100" s="60" t="s">
        <v>1925</v>
      </c>
      <c r="M100" s="54" t="s">
        <v>561</v>
      </c>
      <c r="N100" s="85">
        <v>5</v>
      </c>
      <c r="O100" s="54" t="s">
        <v>564</v>
      </c>
      <c r="P100" s="54">
        <v>37</v>
      </c>
    </row>
    <row r="101" spans="1:18">
      <c r="B101" s="28" t="s">
        <v>100</v>
      </c>
      <c r="C101" s="54" t="s">
        <v>867</v>
      </c>
      <c r="D101" s="54" t="s">
        <v>371</v>
      </c>
      <c r="E101" s="60" t="s">
        <v>372</v>
      </c>
      <c r="F101" s="85" t="s">
        <v>557</v>
      </c>
      <c r="G101" s="85" t="s">
        <v>558</v>
      </c>
      <c r="H101" s="86" t="s">
        <v>559</v>
      </c>
      <c r="I101" s="87" t="str">
        <f t="shared" si="4"/>
        <v>Golay0073_S0077</v>
      </c>
      <c r="J101" s="87" t="str">
        <f t="shared" si="5"/>
        <v>gtaGGTGACTAGTTCcgACACACCGCCCGTCGCTACT</v>
      </c>
      <c r="K101" s="54" t="s">
        <v>620</v>
      </c>
      <c r="L101" s="60" t="s">
        <v>1925</v>
      </c>
      <c r="M101" s="54" t="s">
        <v>561</v>
      </c>
      <c r="N101" s="85">
        <v>5</v>
      </c>
      <c r="O101" s="54" t="s">
        <v>564</v>
      </c>
      <c r="P101" s="54">
        <v>37</v>
      </c>
    </row>
    <row r="102" spans="1:18">
      <c r="A102" s="93"/>
      <c r="B102" s="28" t="s">
        <v>99</v>
      </c>
      <c r="C102" s="54" t="s">
        <v>868</v>
      </c>
      <c r="D102" s="54" t="s">
        <v>373</v>
      </c>
      <c r="E102" s="60" t="s">
        <v>374</v>
      </c>
      <c r="F102" s="85" t="s">
        <v>557</v>
      </c>
      <c r="G102" s="85" t="s">
        <v>558</v>
      </c>
      <c r="H102" s="86" t="s">
        <v>559</v>
      </c>
      <c r="I102" s="87" t="str">
        <f t="shared" si="4"/>
        <v>Golay0074_S0330</v>
      </c>
      <c r="J102" s="87" t="str">
        <f t="shared" si="5"/>
        <v>gtaATGGGTTCCGTCcgACACACCGCCCGTCGCTACT</v>
      </c>
      <c r="K102" s="54" t="s">
        <v>620</v>
      </c>
      <c r="L102" s="60" t="s">
        <v>1925</v>
      </c>
      <c r="M102" s="54" t="s">
        <v>561</v>
      </c>
      <c r="N102" s="85">
        <v>5</v>
      </c>
      <c r="O102" s="54" t="s">
        <v>564</v>
      </c>
      <c r="P102" s="54">
        <v>37</v>
      </c>
    </row>
    <row r="103" spans="1:18">
      <c r="B103" s="28" t="s">
        <v>98</v>
      </c>
      <c r="C103" s="54" t="s">
        <v>869</v>
      </c>
      <c r="D103" s="54" t="s">
        <v>375</v>
      </c>
      <c r="E103" s="60" t="s">
        <v>376</v>
      </c>
      <c r="F103" s="85" t="s">
        <v>557</v>
      </c>
      <c r="G103" s="85" t="s">
        <v>558</v>
      </c>
      <c r="H103" s="86" t="s">
        <v>559</v>
      </c>
      <c r="I103" s="87" t="str">
        <f t="shared" si="4"/>
        <v>Golay0075_S0111</v>
      </c>
      <c r="J103" s="87" t="str">
        <f t="shared" si="5"/>
        <v>gtaTAGGCATGCTTGcgACACACCGCCCGTCGCTACT</v>
      </c>
      <c r="K103" s="54" t="s">
        <v>620</v>
      </c>
      <c r="L103" s="60" t="s">
        <v>1925</v>
      </c>
      <c r="M103" s="54" t="s">
        <v>561</v>
      </c>
      <c r="N103" s="85">
        <v>5</v>
      </c>
      <c r="O103" s="54" t="s">
        <v>564</v>
      </c>
      <c r="P103" s="54">
        <v>37</v>
      </c>
    </row>
    <row r="104" spans="1:18">
      <c r="B104" s="28" t="s">
        <v>97</v>
      </c>
      <c r="C104" s="54" t="s">
        <v>870</v>
      </c>
      <c r="D104" s="54" t="s">
        <v>377</v>
      </c>
      <c r="E104" s="60" t="s">
        <v>378</v>
      </c>
      <c r="F104" s="85" t="s">
        <v>557</v>
      </c>
      <c r="G104" s="85" t="s">
        <v>558</v>
      </c>
      <c r="H104" s="86" t="s">
        <v>559</v>
      </c>
      <c r="I104" s="87" t="str">
        <f t="shared" si="4"/>
        <v>Golay0076_S0009</v>
      </c>
      <c r="J104" s="87" t="str">
        <f t="shared" si="5"/>
        <v>gtaAACTAGTTCAGGcgACACACCGCCCGTCGCTACT</v>
      </c>
      <c r="K104" s="54" t="s">
        <v>620</v>
      </c>
      <c r="L104" s="60" t="s">
        <v>1925</v>
      </c>
      <c r="M104" s="54" t="s">
        <v>561</v>
      </c>
      <c r="N104" s="85">
        <v>5</v>
      </c>
      <c r="O104" s="54" t="s">
        <v>564</v>
      </c>
      <c r="P104" s="54">
        <v>37</v>
      </c>
    </row>
    <row r="105" spans="1:18">
      <c r="B105" s="28" t="s">
        <v>96</v>
      </c>
      <c r="C105" s="54" t="s">
        <v>871</v>
      </c>
      <c r="D105" s="54" t="s">
        <v>379</v>
      </c>
      <c r="E105" s="60" t="s">
        <v>380</v>
      </c>
      <c r="F105" s="85" t="s">
        <v>557</v>
      </c>
      <c r="G105" s="85" t="s">
        <v>558</v>
      </c>
      <c r="H105" s="86" t="s">
        <v>559</v>
      </c>
      <c r="I105" s="87" t="str">
        <f t="shared" si="4"/>
        <v>Golay0077_S0353</v>
      </c>
      <c r="J105" s="87" t="str">
        <f t="shared" si="5"/>
        <v>gtaATTCTGCCGAAGcgACACACCGCCCGTCGCTACT</v>
      </c>
      <c r="K105" s="54" t="s">
        <v>620</v>
      </c>
      <c r="L105" s="60" t="s">
        <v>1925</v>
      </c>
      <c r="M105" s="54" t="s">
        <v>561</v>
      </c>
      <c r="N105" s="85">
        <v>5</v>
      </c>
      <c r="O105" s="54" t="s">
        <v>564</v>
      </c>
      <c r="P105" s="54">
        <v>37</v>
      </c>
    </row>
    <row r="106" spans="1:18">
      <c r="B106" s="28" t="s">
        <v>95</v>
      </c>
      <c r="C106" s="54" t="s">
        <v>872</v>
      </c>
      <c r="D106" s="54" t="s">
        <v>381</v>
      </c>
      <c r="E106" s="60" t="s">
        <v>382</v>
      </c>
      <c r="F106" s="85" t="s">
        <v>557</v>
      </c>
      <c r="G106" s="85" t="s">
        <v>558</v>
      </c>
      <c r="H106" s="86" t="s">
        <v>559</v>
      </c>
      <c r="I106" s="87" t="str">
        <f t="shared" si="4"/>
        <v>Golay0078_S0037</v>
      </c>
      <c r="J106" s="87" t="str">
        <f t="shared" si="5"/>
        <v>gtaAGCATGTCCCGTcgACACACCGCCCGTCGCTACT</v>
      </c>
      <c r="K106" s="54" t="s">
        <v>620</v>
      </c>
      <c r="L106" s="60" t="s">
        <v>1925</v>
      </c>
      <c r="M106" s="54" t="s">
        <v>561</v>
      </c>
      <c r="N106" s="85">
        <v>5</v>
      </c>
      <c r="O106" s="54" t="s">
        <v>564</v>
      </c>
      <c r="P106" s="54">
        <v>37</v>
      </c>
    </row>
    <row r="107" spans="1:18">
      <c r="B107" s="28" t="s">
        <v>94</v>
      </c>
      <c r="C107" s="54" t="s">
        <v>873</v>
      </c>
      <c r="D107" s="54" t="s">
        <v>383</v>
      </c>
      <c r="E107" s="60" t="s">
        <v>384</v>
      </c>
      <c r="F107" s="85" t="s">
        <v>557</v>
      </c>
      <c r="G107" s="85" t="s">
        <v>558</v>
      </c>
      <c r="H107" s="86" t="s">
        <v>559</v>
      </c>
      <c r="I107" s="87" t="str">
        <f t="shared" si="4"/>
        <v>Golay0079_S0008</v>
      </c>
      <c r="J107" s="87" t="str">
        <f t="shared" si="5"/>
        <v>gtaGTACGATATGACcgACACACCGCCCGTCGCTACT</v>
      </c>
      <c r="K107" s="54" t="s">
        <v>620</v>
      </c>
      <c r="L107" s="60" t="s">
        <v>1925</v>
      </c>
      <c r="M107" s="54" t="s">
        <v>561</v>
      </c>
      <c r="N107" s="85">
        <v>5</v>
      </c>
      <c r="O107" s="54" t="s">
        <v>564</v>
      </c>
      <c r="P107" s="54">
        <v>37</v>
      </c>
    </row>
    <row r="108" spans="1:18">
      <c r="B108" s="28" t="s">
        <v>93</v>
      </c>
      <c r="C108" s="54" t="s">
        <v>874</v>
      </c>
      <c r="D108" s="54" t="s">
        <v>385</v>
      </c>
      <c r="E108" s="60" t="s">
        <v>386</v>
      </c>
      <c r="F108" s="85" t="s">
        <v>557</v>
      </c>
      <c r="G108" s="85" t="s">
        <v>558</v>
      </c>
      <c r="H108" s="86" t="s">
        <v>559</v>
      </c>
      <c r="I108" s="87" t="str">
        <f t="shared" si="4"/>
        <v>Golay0080_S0251</v>
      </c>
      <c r="J108" s="87" t="str">
        <f t="shared" si="5"/>
        <v>gtaGTGGTGGTTTCCcgACACACCGCCCGTCGCTACT</v>
      </c>
      <c r="K108" s="54" t="s">
        <v>620</v>
      </c>
      <c r="L108" s="60" t="s">
        <v>1925</v>
      </c>
      <c r="M108" s="54" t="s">
        <v>561</v>
      </c>
      <c r="N108" s="85">
        <v>5</v>
      </c>
      <c r="O108" s="54" t="s">
        <v>564</v>
      </c>
      <c r="P108" s="54">
        <v>37</v>
      </c>
    </row>
    <row r="109" spans="1:18">
      <c r="B109" s="28" t="s">
        <v>92</v>
      </c>
      <c r="C109" s="54" t="s">
        <v>875</v>
      </c>
      <c r="D109" s="54" t="s">
        <v>387</v>
      </c>
      <c r="E109" s="60" t="s">
        <v>388</v>
      </c>
      <c r="F109" s="85" t="s">
        <v>557</v>
      </c>
      <c r="G109" s="85" t="s">
        <v>558</v>
      </c>
      <c r="H109" s="86" t="s">
        <v>559</v>
      </c>
      <c r="I109" s="87" t="str">
        <f t="shared" si="4"/>
        <v>Golay0081_S0064</v>
      </c>
      <c r="J109" s="87" t="str">
        <f t="shared" si="5"/>
        <v>gtaTAGTATGCGCAAcgACACACCGCCCGTCGCTACT</v>
      </c>
      <c r="K109" s="54" t="s">
        <v>620</v>
      </c>
      <c r="L109" s="60" t="s">
        <v>1925</v>
      </c>
      <c r="M109" s="54" t="s">
        <v>561</v>
      </c>
      <c r="N109" s="85">
        <v>5</v>
      </c>
      <c r="O109" s="54" t="s">
        <v>564</v>
      </c>
      <c r="P109" s="54">
        <v>37</v>
      </c>
    </row>
    <row r="110" spans="1:18">
      <c r="B110" s="28" t="s">
        <v>91</v>
      </c>
      <c r="C110" s="54" t="s">
        <v>876</v>
      </c>
      <c r="D110" s="54" t="s">
        <v>389</v>
      </c>
      <c r="E110" s="60" t="s">
        <v>390</v>
      </c>
      <c r="F110" s="85" t="s">
        <v>557</v>
      </c>
      <c r="G110" s="85" t="s">
        <v>558</v>
      </c>
      <c r="H110" s="86" t="s">
        <v>559</v>
      </c>
      <c r="I110" s="87" t="str">
        <f t="shared" si="4"/>
        <v>Golay0082_S0236</v>
      </c>
      <c r="J110" s="87" t="str">
        <f t="shared" si="5"/>
        <v>gtaTGCGCTGAATGTcgACACACCGCCCGTCGCTACT</v>
      </c>
      <c r="K110" s="54" t="s">
        <v>620</v>
      </c>
      <c r="L110" s="60" t="s">
        <v>1925</v>
      </c>
      <c r="M110" s="54" t="s">
        <v>561</v>
      </c>
      <c r="N110" s="85">
        <v>5</v>
      </c>
      <c r="O110" s="54" t="s">
        <v>564</v>
      </c>
      <c r="P110" s="54">
        <v>37</v>
      </c>
    </row>
    <row r="111" spans="1:18">
      <c r="B111" s="28" t="s">
        <v>90</v>
      </c>
      <c r="C111" s="54" t="s">
        <v>877</v>
      </c>
      <c r="D111" s="54" t="s">
        <v>391</v>
      </c>
      <c r="E111" s="60" t="s">
        <v>392</v>
      </c>
      <c r="F111" s="85" t="s">
        <v>557</v>
      </c>
      <c r="G111" s="85" t="s">
        <v>558</v>
      </c>
      <c r="H111" s="86" t="s">
        <v>559</v>
      </c>
      <c r="I111" s="87" t="str">
        <f t="shared" si="4"/>
        <v>Golay0083_S0288</v>
      </c>
      <c r="J111" s="87" t="str">
        <f t="shared" si="5"/>
        <v>gtaATGGCTGTCAGTcgACACACCGCCCGTCGCTACT</v>
      </c>
      <c r="K111" s="54" t="s">
        <v>620</v>
      </c>
      <c r="L111" s="60" t="s">
        <v>1925</v>
      </c>
      <c r="M111" s="54" t="s">
        <v>561</v>
      </c>
      <c r="N111" s="85">
        <v>5</v>
      </c>
      <c r="O111" s="54" t="s">
        <v>564</v>
      </c>
      <c r="P111" s="54">
        <v>37</v>
      </c>
    </row>
    <row r="112" spans="1:18">
      <c r="B112" s="28" t="s">
        <v>89</v>
      </c>
      <c r="C112" s="54" t="s">
        <v>878</v>
      </c>
      <c r="D112" s="54" t="s">
        <v>393</v>
      </c>
      <c r="E112" s="60" t="s">
        <v>394</v>
      </c>
      <c r="F112" s="85" t="s">
        <v>557</v>
      </c>
      <c r="G112" s="85" t="s">
        <v>558</v>
      </c>
      <c r="H112" s="86" t="s">
        <v>559</v>
      </c>
      <c r="I112" s="87" t="str">
        <f t="shared" si="4"/>
        <v>Golay0084_S0294</v>
      </c>
      <c r="J112" s="87" t="str">
        <f t="shared" si="5"/>
        <v>gtaGTTCTCTTCTCGcgACACACCGCCCGTCGCTACT</v>
      </c>
      <c r="K112" s="54" t="s">
        <v>620</v>
      </c>
      <c r="L112" s="60" t="s">
        <v>1925</v>
      </c>
      <c r="M112" s="54" t="s">
        <v>561</v>
      </c>
      <c r="N112" s="85">
        <v>5</v>
      </c>
      <c r="O112" s="54" t="s">
        <v>564</v>
      </c>
      <c r="P112" s="54">
        <v>37</v>
      </c>
    </row>
    <row r="113" spans="2:16">
      <c r="B113" s="28" t="s">
        <v>88</v>
      </c>
      <c r="C113" s="54" t="s">
        <v>879</v>
      </c>
      <c r="D113" s="54" t="s">
        <v>395</v>
      </c>
      <c r="E113" s="60" t="s">
        <v>396</v>
      </c>
      <c r="F113" s="85" t="s">
        <v>557</v>
      </c>
      <c r="G113" s="85" t="s">
        <v>558</v>
      </c>
      <c r="H113" s="86" t="s">
        <v>559</v>
      </c>
      <c r="I113" s="87" t="str">
        <f t="shared" si="4"/>
        <v>Golay0085_S0307</v>
      </c>
      <c r="J113" s="87" t="str">
        <f t="shared" si="5"/>
        <v>gtaCGTAAGATGCCTcgACACACCGCCCGTCGCTACT</v>
      </c>
      <c r="K113" s="54" t="s">
        <v>620</v>
      </c>
      <c r="L113" s="60" t="s">
        <v>1925</v>
      </c>
      <c r="M113" s="54" t="s">
        <v>561</v>
      </c>
      <c r="N113" s="85">
        <v>5</v>
      </c>
      <c r="O113" s="54" t="s">
        <v>564</v>
      </c>
      <c r="P113" s="54">
        <v>37</v>
      </c>
    </row>
    <row r="114" spans="2:16">
      <c r="B114" s="28" t="s">
        <v>87</v>
      </c>
      <c r="C114" s="54" t="s">
        <v>880</v>
      </c>
      <c r="D114" s="54" t="s">
        <v>397</v>
      </c>
      <c r="E114" s="60" t="s">
        <v>398</v>
      </c>
      <c r="F114" s="85" t="s">
        <v>557</v>
      </c>
      <c r="G114" s="85" t="s">
        <v>558</v>
      </c>
      <c r="H114" s="86" t="s">
        <v>559</v>
      </c>
      <c r="I114" s="87" t="str">
        <f t="shared" si="4"/>
        <v>Golay0086_S0271</v>
      </c>
      <c r="J114" s="87" t="str">
        <f t="shared" si="5"/>
        <v>gtaGCGTTCTAGCTGcgACACACCGCCCGTCGCTACT</v>
      </c>
      <c r="K114" s="54" t="s">
        <v>620</v>
      </c>
      <c r="L114" s="60" t="s">
        <v>1925</v>
      </c>
      <c r="M114" s="54" t="s">
        <v>561</v>
      </c>
      <c r="N114" s="85">
        <v>5</v>
      </c>
      <c r="O114" s="54" t="s">
        <v>564</v>
      </c>
      <c r="P114" s="54">
        <v>37</v>
      </c>
    </row>
    <row r="115" spans="2:16">
      <c r="B115" s="28" t="s">
        <v>86</v>
      </c>
      <c r="C115" s="54" t="s">
        <v>881</v>
      </c>
      <c r="D115" s="54" t="s">
        <v>399</v>
      </c>
      <c r="E115" s="60" t="s">
        <v>400</v>
      </c>
      <c r="F115" s="85" t="s">
        <v>557</v>
      </c>
      <c r="G115" s="85" t="s">
        <v>558</v>
      </c>
      <c r="H115" s="86" t="s">
        <v>559</v>
      </c>
      <c r="I115" s="87" t="str">
        <f t="shared" si="4"/>
        <v>Golay0087_S0181</v>
      </c>
      <c r="J115" s="87" t="str">
        <f t="shared" si="5"/>
        <v>gtaGTTGTTCTGGGAcgACACACCGCCCGTCGCTACT</v>
      </c>
      <c r="K115" s="54" t="s">
        <v>620</v>
      </c>
      <c r="L115" s="60" t="s">
        <v>1925</v>
      </c>
      <c r="M115" s="54" t="s">
        <v>561</v>
      </c>
      <c r="N115" s="85">
        <v>5</v>
      </c>
      <c r="O115" s="54" t="s">
        <v>564</v>
      </c>
      <c r="P115" s="54">
        <v>37</v>
      </c>
    </row>
    <row r="116" spans="2:16">
      <c r="B116" s="28" t="s">
        <v>85</v>
      </c>
      <c r="C116" s="54" t="s">
        <v>882</v>
      </c>
      <c r="D116" s="54" t="s">
        <v>401</v>
      </c>
      <c r="E116" s="60" t="s">
        <v>402</v>
      </c>
      <c r="F116" s="85" t="s">
        <v>557</v>
      </c>
      <c r="G116" s="85" t="s">
        <v>558</v>
      </c>
      <c r="H116" s="86" t="s">
        <v>559</v>
      </c>
      <c r="I116" s="87" t="str">
        <f t="shared" si="4"/>
        <v>Golay0088_S0211</v>
      </c>
      <c r="J116" s="87" t="str">
        <f t="shared" si="5"/>
        <v>gtaGGACTTCCAGCTcgACACACCGCCCGTCGCTACT</v>
      </c>
      <c r="K116" s="54" t="s">
        <v>620</v>
      </c>
      <c r="L116" s="60" t="s">
        <v>1925</v>
      </c>
      <c r="M116" s="54" t="s">
        <v>561</v>
      </c>
      <c r="N116" s="85">
        <v>5</v>
      </c>
      <c r="O116" s="54" t="s">
        <v>564</v>
      </c>
      <c r="P116" s="54">
        <v>37</v>
      </c>
    </row>
    <row r="117" spans="2:16">
      <c r="B117" s="28" t="s">
        <v>84</v>
      </c>
      <c r="C117" s="54" t="s">
        <v>883</v>
      </c>
      <c r="D117" s="54" t="s">
        <v>403</v>
      </c>
      <c r="E117" s="60" t="s">
        <v>404</v>
      </c>
      <c r="F117" s="85" t="s">
        <v>557</v>
      </c>
      <c r="G117" s="85" t="s">
        <v>558</v>
      </c>
      <c r="H117" s="86" t="s">
        <v>559</v>
      </c>
      <c r="I117" s="87" t="str">
        <f t="shared" si="4"/>
        <v>Golay0089_S0036</v>
      </c>
      <c r="J117" s="87" t="str">
        <f t="shared" si="5"/>
        <v>gtaCTCACAACCGTGcgACACACCGCCCGTCGCTACT</v>
      </c>
      <c r="K117" s="54" t="s">
        <v>620</v>
      </c>
      <c r="L117" s="60" t="s">
        <v>1925</v>
      </c>
      <c r="M117" s="54" t="s">
        <v>561</v>
      </c>
      <c r="N117" s="85">
        <v>5</v>
      </c>
      <c r="O117" s="54" t="s">
        <v>564</v>
      </c>
      <c r="P117" s="54">
        <v>37</v>
      </c>
    </row>
    <row r="118" spans="2:16">
      <c r="B118" s="28" t="s">
        <v>83</v>
      </c>
      <c r="C118" s="54" t="s">
        <v>884</v>
      </c>
      <c r="D118" s="54" t="s">
        <v>405</v>
      </c>
      <c r="E118" s="60" t="s">
        <v>406</v>
      </c>
      <c r="F118" s="85" t="s">
        <v>557</v>
      </c>
      <c r="G118" s="85" t="s">
        <v>558</v>
      </c>
      <c r="H118" s="86" t="s">
        <v>559</v>
      </c>
      <c r="I118" s="87" t="str">
        <f t="shared" si="4"/>
        <v>Golay0090_S0150</v>
      </c>
      <c r="J118" s="87" t="str">
        <f t="shared" si="5"/>
        <v>gtaCTGCTATTCCTCcgACACACCGCCCGTCGCTACT</v>
      </c>
      <c r="K118" s="54" t="s">
        <v>620</v>
      </c>
      <c r="L118" s="60" t="s">
        <v>1925</v>
      </c>
      <c r="M118" s="54" t="s">
        <v>561</v>
      </c>
      <c r="N118" s="85">
        <v>5</v>
      </c>
      <c r="O118" s="54" t="s">
        <v>564</v>
      </c>
      <c r="P118" s="54">
        <v>37</v>
      </c>
    </row>
    <row r="119" spans="2:16">
      <c r="B119" s="28" t="s">
        <v>82</v>
      </c>
      <c r="C119" s="54" t="s">
        <v>885</v>
      </c>
      <c r="D119" s="54" t="s">
        <v>407</v>
      </c>
      <c r="E119" s="60" t="s">
        <v>408</v>
      </c>
      <c r="F119" s="85" t="s">
        <v>557</v>
      </c>
      <c r="G119" s="85" t="s">
        <v>558</v>
      </c>
      <c r="H119" s="86" t="s">
        <v>559</v>
      </c>
      <c r="I119" s="87" t="str">
        <f t="shared" si="4"/>
        <v>Golay0091_S0239</v>
      </c>
      <c r="J119" s="87" t="str">
        <f t="shared" si="5"/>
        <v>gtaATGTCACCGCTGcgACACACCGCCCGTCGCTACT</v>
      </c>
      <c r="K119" s="54" t="s">
        <v>620</v>
      </c>
      <c r="L119" s="60" t="s">
        <v>1925</v>
      </c>
      <c r="M119" s="54" t="s">
        <v>561</v>
      </c>
      <c r="N119" s="85">
        <v>5</v>
      </c>
      <c r="O119" s="54" t="s">
        <v>564</v>
      </c>
      <c r="P119" s="54">
        <v>37</v>
      </c>
    </row>
    <row r="120" spans="2:16">
      <c r="B120" s="28" t="s">
        <v>81</v>
      </c>
      <c r="C120" s="54" t="s">
        <v>886</v>
      </c>
      <c r="D120" s="54" t="s">
        <v>409</v>
      </c>
      <c r="E120" s="60" t="s">
        <v>410</v>
      </c>
      <c r="F120" s="85" t="s">
        <v>557</v>
      </c>
      <c r="G120" s="85" t="s">
        <v>558</v>
      </c>
      <c r="H120" s="86" t="s">
        <v>559</v>
      </c>
      <c r="I120" s="87" t="str">
        <f t="shared" si="4"/>
        <v>Golay0092_S0326</v>
      </c>
      <c r="J120" s="87" t="str">
        <f t="shared" si="5"/>
        <v>gtaTGTAACGCCGATcgACACACCGCCCGTCGCTACT</v>
      </c>
      <c r="K120" s="54" t="s">
        <v>620</v>
      </c>
      <c r="L120" s="60" t="s">
        <v>1925</v>
      </c>
      <c r="M120" s="54" t="s">
        <v>561</v>
      </c>
      <c r="N120" s="85">
        <v>5</v>
      </c>
      <c r="O120" s="54" t="s">
        <v>564</v>
      </c>
      <c r="P120" s="54">
        <v>37</v>
      </c>
    </row>
    <row r="121" spans="2:16">
      <c r="B121" s="28" t="s">
        <v>80</v>
      </c>
      <c r="C121" s="54" t="s">
        <v>887</v>
      </c>
      <c r="D121" s="54" t="s">
        <v>411</v>
      </c>
      <c r="E121" s="60" t="s">
        <v>412</v>
      </c>
      <c r="F121" s="85" t="s">
        <v>557</v>
      </c>
      <c r="G121" s="85" t="s">
        <v>558</v>
      </c>
      <c r="H121" s="86" t="s">
        <v>559</v>
      </c>
      <c r="I121" s="87" t="str">
        <f t="shared" si="4"/>
        <v>Golay0093_S0080</v>
      </c>
      <c r="J121" s="87" t="str">
        <f t="shared" si="5"/>
        <v>gtaAGCAGAACATCTcgACACACCGCCCGTCGCTACT</v>
      </c>
      <c r="K121" s="54" t="s">
        <v>620</v>
      </c>
      <c r="L121" s="60" t="s">
        <v>1925</v>
      </c>
      <c r="M121" s="54" t="s">
        <v>561</v>
      </c>
      <c r="N121" s="85">
        <v>5</v>
      </c>
      <c r="O121" s="54" t="s">
        <v>564</v>
      </c>
      <c r="P121" s="54">
        <v>37</v>
      </c>
    </row>
    <row r="122" spans="2:16">
      <c r="B122" s="28" t="s">
        <v>79</v>
      </c>
      <c r="C122" s="54" t="s">
        <v>888</v>
      </c>
      <c r="D122" s="54" t="s">
        <v>413</v>
      </c>
      <c r="E122" s="60" t="s">
        <v>414</v>
      </c>
      <c r="F122" s="85" t="s">
        <v>557</v>
      </c>
      <c r="G122" s="85" t="s">
        <v>558</v>
      </c>
      <c r="H122" s="86" t="s">
        <v>559</v>
      </c>
      <c r="I122" s="87" t="str">
        <f t="shared" si="4"/>
        <v>Golay0094_S0071</v>
      </c>
      <c r="J122" s="87" t="str">
        <f t="shared" si="5"/>
        <v>gtaTGGAGTAGGTGGcgACACACCGCCCGTCGCTACT</v>
      </c>
      <c r="K122" s="54" t="s">
        <v>620</v>
      </c>
      <c r="L122" s="60" t="s">
        <v>1925</v>
      </c>
      <c r="M122" s="54" t="s">
        <v>561</v>
      </c>
      <c r="N122" s="85">
        <v>5</v>
      </c>
      <c r="O122" s="54" t="s">
        <v>564</v>
      </c>
      <c r="P122" s="54">
        <v>37</v>
      </c>
    </row>
    <row r="123" spans="2:16">
      <c r="B123" s="29" t="s">
        <v>78</v>
      </c>
      <c r="C123" s="54" t="s">
        <v>889</v>
      </c>
      <c r="D123" s="54" t="s">
        <v>415</v>
      </c>
      <c r="E123" s="60" t="s">
        <v>416</v>
      </c>
      <c r="F123" s="85" t="s">
        <v>557</v>
      </c>
      <c r="G123" s="85" t="s">
        <v>558</v>
      </c>
      <c r="H123" s="86" t="s">
        <v>559</v>
      </c>
      <c r="I123" s="87" t="str">
        <f t="shared" si="4"/>
        <v>Golay0095_S0015</v>
      </c>
      <c r="J123" s="87" t="str">
        <f t="shared" si="5"/>
        <v>gtaTTGGCTCTATTCcgACACACCGCCCGTCGCTACT</v>
      </c>
      <c r="K123" s="54" t="s">
        <v>620</v>
      </c>
      <c r="L123" s="60" t="s">
        <v>1925</v>
      </c>
      <c r="M123" s="54" t="s">
        <v>561</v>
      </c>
      <c r="N123" s="85">
        <v>5</v>
      </c>
      <c r="O123" s="54" t="s">
        <v>564</v>
      </c>
      <c r="P123" s="54">
        <v>37</v>
      </c>
    </row>
    <row r="124" spans="2:16">
      <c r="B124" s="54" t="s">
        <v>77</v>
      </c>
      <c r="C124" s="54" t="s">
        <v>890</v>
      </c>
      <c r="D124" s="54" t="s">
        <v>417</v>
      </c>
      <c r="E124" s="60" t="s">
        <v>418</v>
      </c>
      <c r="F124" s="85" t="s">
        <v>557</v>
      </c>
      <c r="G124" s="85" t="s">
        <v>558</v>
      </c>
      <c r="H124" s="86" t="s">
        <v>559</v>
      </c>
      <c r="I124" s="87" t="str">
        <f t="shared" si="4"/>
        <v>Golay0096_S0042</v>
      </c>
      <c r="J124" s="87" t="str">
        <f t="shared" si="5"/>
        <v>gtaGATCCCACGTACcgACACACCGCCCGTCGCTACT</v>
      </c>
      <c r="K124" s="54" t="s">
        <v>620</v>
      </c>
      <c r="L124" s="60" t="s">
        <v>1925</v>
      </c>
      <c r="M124" s="54" t="s">
        <v>561</v>
      </c>
      <c r="N124" s="85">
        <v>5</v>
      </c>
      <c r="O124" s="54" t="s">
        <v>564</v>
      </c>
      <c r="P124" s="54">
        <v>37</v>
      </c>
    </row>
    <row r="125" spans="2:16">
      <c r="B125" s="54" t="s">
        <v>76</v>
      </c>
      <c r="C125" s="54" t="s">
        <v>891</v>
      </c>
      <c r="D125" s="54" t="s">
        <v>419</v>
      </c>
      <c r="E125" s="60" t="s">
        <v>420</v>
      </c>
      <c r="F125" s="85" t="s">
        <v>557</v>
      </c>
      <c r="G125" s="85" t="s">
        <v>558</v>
      </c>
      <c r="H125" s="86" t="s">
        <v>559</v>
      </c>
      <c r="I125" s="87" t="str">
        <f t="shared" si="4"/>
        <v>Golay0097_S0087</v>
      </c>
      <c r="J125" s="87" t="str">
        <f t="shared" si="5"/>
        <v>gtaTACCGCTTCTTCcgACACACCGCCCGTCGCTACT</v>
      </c>
      <c r="K125" s="54" t="s">
        <v>620</v>
      </c>
      <c r="L125" s="60" t="s">
        <v>1925</v>
      </c>
      <c r="M125" s="54" t="s">
        <v>561</v>
      </c>
      <c r="N125" s="85">
        <v>5</v>
      </c>
      <c r="O125" s="54" t="s">
        <v>564</v>
      </c>
      <c r="P125" s="54">
        <v>37</v>
      </c>
    </row>
    <row r="126" spans="2:16">
      <c r="B126" s="54" t="s">
        <v>75</v>
      </c>
      <c r="C126" s="54" t="s">
        <v>892</v>
      </c>
      <c r="D126" s="54" t="s">
        <v>421</v>
      </c>
      <c r="E126" s="60" t="s">
        <v>422</v>
      </c>
      <c r="F126" s="85" t="s">
        <v>557</v>
      </c>
      <c r="G126" s="85" t="s">
        <v>558</v>
      </c>
      <c r="H126" s="86" t="s">
        <v>559</v>
      </c>
      <c r="I126" s="87" t="str">
        <f t="shared" si="4"/>
        <v>Golay0098_S0272</v>
      </c>
      <c r="J126" s="87" t="str">
        <f t="shared" si="5"/>
        <v>gtaTGTGCGATAACAcgACACACCGCCCGTCGCTACT</v>
      </c>
      <c r="K126" s="54" t="s">
        <v>620</v>
      </c>
      <c r="L126" s="60" t="s">
        <v>1925</v>
      </c>
      <c r="M126" s="54" t="s">
        <v>561</v>
      </c>
      <c r="N126" s="85">
        <v>5</v>
      </c>
      <c r="O126" s="54" t="s">
        <v>564</v>
      </c>
      <c r="P126" s="54">
        <v>37</v>
      </c>
    </row>
    <row r="127" spans="2:16">
      <c r="B127" s="54" t="s">
        <v>74</v>
      </c>
      <c r="C127" s="54" t="s">
        <v>893</v>
      </c>
      <c r="D127" s="54" t="s">
        <v>423</v>
      </c>
      <c r="E127" s="60" t="s">
        <v>424</v>
      </c>
      <c r="F127" s="85" t="s">
        <v>557</v>
      </c>
      <c r="G127" s="85" t="s">
        <v>558</v>
      </c>
      <c r="H127" s="86" t="s">
        <v>559</v>
      </c>
      <c r="I127" s="87" t="str">
        <f t="shared" si="4"/>
        <v>Golay0099_S0046</v>
      </c>
      <c r="J127" s="87" t="str">
        <f t="shared" si="5"/>
        <v>gtaGATTATCGACGAcgACACACCGCCCGTCGCTACT</v>
      </c>
      <c r="K127" s="54" t="s">
        <v>620</v>
      </c>
      <c r="L127" s="60" t="s">
        <v>1925</v>
      </c>
      <c r="M127" s="54" t="s">
        <v>561</v>
      </c>
      <c r="N127" s="85">
        <v>5</v>
      </c>
      <c r="O127" s="54" t="s">
        <v>564</v>
      </c>
      <c r="P127" s="54">
        <v>37</v>
      </c>
    </row>
    <row r="128" spans="2:16">
      <c r="B128" s="54" t="s">
        <v>73</v>
      </c>
      <c r="C128" s="54" t="s">
        <v>894</v>
      </c>
      <c r="D128" s="54" t="s">
        <v>425</v>
      </c>
      <c r="E128" s="60" t="s">
        <v>426</v>
      </c>
      <c r="F128" s="85" t="s">
        <v>557</v>
      </c>
      <c r="G128" s="85" t="s">
        <v>558</v>
      </c>
      <c r="H128" s="86" t="s">
        <v>559</v>
      </c>
      <c r="I128" s="87" t="str">
        <f t="shared" si="4"/>
        <v>Golay0100_S0143</v>
      </c>
      <c r="J128" s="87" t="str">
        <f t="shared" si="5"/>
        <v>gtaGCCTAGCCCAATcgACACACCGCCCGTCGCTACT</v>
      </c>
      <c r="K128" s="54" t="s">
        <v>620</v>
      </c>
      <c r="L128" s="60" t="s">
        <v>1925</v>
      </c>
      <c r="M128" s="54" t="s">
        <v>561</v>
      </c>
      <c r="N128" s="85">
        <v>5</v>
      </c>
      <c r="O128" s="54" t="s">
        <v>564</v>
      </c>
      <c r="P128" s="54">
        <v>37</v>
      </c>
    </row>
    <row r="129" spans="2:16">
      <c r="B129" s="54" t="s">
        <v>72</v>
      </c>
      <c r="C129" s="54" t="s">
        <v>895</v>
      </c>
      <c r="D129" s="54" t="s">
        <v>427</v>
      </c>
      <c r="E129" s="60" t="s">
        <v>428</v>
      </c>
      <c r="F129" s="85" t="s">
        <v>557</v>
      </c>
      <c r="G129" s="85" t="s">
        <v>558</v>
      </c>
      <c r="H129" s="86" t="s">
        <v>559</v>
      </c>
      <c r="I129" s="87" t="str">
        <f t="shared" si="4"/>
        <v>Golay0101_S0297</v>
      </c>
      <c r="J129" s="87" t="str">
        <f t="shared" si="5"/>
        <v>gtaGATGTATGTGGTcgACACACCGCCCGTCGCTACT</v>
      </c>
      <c r="K129" s="54" t="s">
        <v>620</v>
      </c>
      <c r="L129" s="60" t="s">
        <v>1925</v>
      </c>
      <c r="M129" s="54" t="s">
        <v>561</v>
      </c>
      <c r="N129" s="85">
        <v>5</v>
      </c>
      <c r="O129" s="54" t="s">
        <v>564</v>
      </c>
      <c r="P129" s="54">
        <v>37</v>
      </c>
    </row>
    <row r="130" spans="2:16">
      <c r="B130" s="54" t="s">
        <v>71</v>
      </c>
      <c r="C130" s="54" t="s">
        <v>896</v>
      </c>
      <c r="D130" s="54" t="s">
        <v>429</v>
      </c>
      <c r="E130" s="60" t="s">
        <v>430</v>
      </c>
      <c r="F130" s="85" t="s">
        <v>557</v>
      </c>
      <c r="G130" s="85" t="s">
        <v>558</v>
      </c>
      <c r="H130" s="86" t="s">
        <v>559</v>
      </c>
      <c r="I130" s="87" t="str">
        <f t="shared" si="4"/>
        <v>Golay0102_S0267</v>
      </c>
      <c r="J130" s="87" t="str">
        <f t="shared" si="5"/>
        <v>gtaACTCCTTGTGTTcgACACACCGCCCGTCGCTACT</v>
      </c>
      <c r="K130" s="54" t="s">
        <v>620</v>
      </c>
      <c r="L130" s="60" t="s">
        <v>1925</v>
      </c>
      <c r="M130" s="54" t="s">
        <v>561</v>
      </c>
      <c r="N130" s="85">
        <v>5</v>
      </c>
      <c r="O130" s="54" t="s">
        <v>564</v>
      </c>
      <c r="P130" s="54">
        <v>37</v>
      </c>
    </row>
    <row r="131" spans="2:16">
      <c r="B131" s="54" t="s">
        <v>70</v>
      </c>
      <c r="C131" s="54" t="s">
        <v>897</v>
      </c>
      <c r="D131" s="54" t="s">
        <v>431</v>
      </c>
      <c r="E131" s="60" t="s">
        <v>432</v>
      </c>
      <c r="F131" s="85" t="s">
        <v>557</v>
      </c>
      <c r="G131" s="85" t="s">
        <v>558</v>
      </c>
      <c r="H131" s="86" t="s">
        <v>559</v>
      </c>
      <c r="I131" s="87" t="str">
        <f t="shared" si="4"/>
        <v>Golay0103_S0208</v>
      </c>
      <c r="J131" s="87" t="str">
        <f t="shared" si="5"/>
        <v>gtaGTCACGGACATTcgACACACCGCCCGTCGCTACT</v>
      </c>
      <c r="K131" s="54" t="s">
        <v>620</v>
      </c>
      <c r="L131" s="60" t="s">
        <v>1925</v>
      </c>
      <c r="M131" s="54" t="s">
        <v>561</v>
      </c>
      <c r="N131" s="85">
        <v>5</v>
      </c>
      <c r="O131" s="54" t="s">
        <v>564</v>
      </c>
      <c r="P131" s="54">
        <v>37</v>
      </c>
    </row>
    <row r="132" spans="2:16">
      <c r="B132" s="54" t="s">
        <v>69</v>
      </c>
      <c r="C132" s="54" t="s">
        <v>898</v>
      </c>
      <c r="D132" s="54" t="s">
        <v>433</v>
      </c>
      <c r="E132" s="60" t="s">
        <v>434</v>
      </c>
      <c r="F132" s="85" t="s">
        <v>557</v>
      </c>
      <c r="G132" s="85" t="s">
        <v>558</v>
      </c>
      <c r="H132" s="86" t="s">
        <v>559</v>
      </c>
      <c r="I132" s="87" t="str">
        <f t="shared" si="4"/>
        <v>Golay0104_S0206</v>
      </c>
      <c r="J132" s="87" t="str">
        <f t="shared" si="5"/>
        <v>gtaGCGAGCGAAGTAcgACACACCGCCCGTCGCTACT</v>
      </c>
      <c r="K132" s="54" t="s">
        <v>620</v>
      </c>
      <c r="L132" s="60" t="s">
        <v>1925</v>
      </c>
      <c r="M132" s="54" t="s">
        <v>561</v>
      </c>
      <c r="N132" s="85">
        <v>5</v>
      </c>
      <c r="O132" s="54" t="s">
        <v>564</v>
      </c>
      <c r="P132" s="54">
        <v>37</v>
      </c>
    </row>
    <row r="133" spans="2:16">
      <c r="B133" s="54" t="s">
        <v>68</v>
      </c>
      <c r="C133" s="84" t="s">
        <v>899</v>
      </c>
      <c r="D133" s="54" t="s">
        <v>435</v>
      </c>
      <c r="E133" s="60" t="s">
        <v>436</v>
      </c>
      <c r="F133" s="85" t="s">
        <v>557</v>
      </c>
      <c r="G133" s="85" t="s">
        <v>558</v>
      </c>
      <c r="H133" s="86" t="s">
        <v>559</v>
      </c>
      <c r="I133" s="87" t="str">
        <f t="shared" si="4"/>
        <v>Golay0105_NC02</v>
      </c>
      <c r="J133" s="87" t="str">
        <f t="shared" si="5"/>
        <v>gtaATCTACCGAAGCcgACACACCGCCCGTCGCTACT</v>
      </c>
      <c r="K133" s="54" t="s">
        <v>620</v>
      </c>
      <c r="L133" s="60" t="s">
        <v>1925</v>
      </c>
      <c r="M133" s="54" t="s">
        <v>561</v>
      </c>
      <c r="N133" s="85">
        <v>5</v>
      </c>
      <c r="O133" s="54" t="s">
        <v>565</v>
      </c>
      <c r="P133" s="54">
        <v>37</v>
      </c>
    </row>
    <row r="134" spans="2:16">
      <c r="B134" s="54" t="s">
        <v>67</v>
      </c>
      <c r="C134" s="54" t="s">
        <v>900</v>
      </c>
      <c r="D134" s="54" t="s">
        <v>437</v>
      </c>
      <c r="E134" s="60" t="s">
        <v>438</v>
      </c>
      <c r="F134" s="85" t="s">
        <v>557</v>
      </c>
      <c r="G134" s="85" t="s">
        <v>558</v>
      </c>
      <c r="H134" s="86" t="s">
        <v>559</v>
      </c>
      <c r="I134" s="87" t="str">
        <f t="shared" si="4"/>
        <v>Golay0106_S0269</v>
      </c>
      <c r="J134" s="87" t="str">
        <f t="shared" si="5"/>
        <v>gtaACTTGGTGTAAGcgACACACCGCCCGTCGCTACT</v>
      </c>
      <c r="K134" s="54" t="s">
        <v>620</v>
      </c>
      <c r="L134" s="60" t="s">
        <v>1925</v>
      </c>
      <c r="M134" s="54" t="s">
        <v>561</v>
      </c>
      <c r="N134" s="85">
        <v>5</v>
      </c>
      <c r="O134" s="54" t="s">
        <v>564</v>
      </c>
      <c r="P134" s="54">
        <v>37</v>
      </c>
    </row>
    <row r="135" spans="2:16">
      <c r="B135" s="54" t="s">
        <v>66</v>
      </c>
      <c r="C135" s="54" t="s">
        <v>901</v>
      </c>
      <c r="D135" s="54" t="s">
        <v>439</v>
      </c>
      <c r="E135" s="60" t="s">
        <v>440</v>
      </c>
      <c r="F135" s="85" t="s">
        <v>557</v>
      </c>
      <c r="G135" s="85" t="s">
        <v>558</v>
      </c>
      <c r="H135" s="86" t="s">
        <v>559</v>
      </c>
      <c r="I135" s="87" t="str">
        <f t="shared" si="4"/>
        <v>Golay0107_S0328</v>
      </c>
      <c r="J135" s="87" t="str">
        <f t="shared" si="5"/>
        <v>gtaTCTTGGAGGTCAcgACACACCGCCCGTCGCTACT</v>
      </c>
      <c r="K135" s="54" t="s">
        <v>620</v>
      </c>
      <c r="L135" s="60" t="s">
        <v>1925</v>
      </c>
      <c r="M135" s="54" t="s">
        <v>561</v>
      </c>
      <c r="N135" s="85">
        <v>5</v>
      </c>
      <c r="O135" s="54" t="s">
        <v>564</v>
      </c>
      <c r="P135" s="54">
        <v>37</v>
      </c>
    </row>
    <row r="136" spans="2:16">
      <c r="B136" s="54" t="s">
        <v>65</v>
      </c>
      <c r="C136" s="54" t="s">
        <v>902</v>
      </c>
      <c r="D136" s="54" t="s">
        <v>441</v>
      </c>
      <c r="E136" s="60" t="s">
        <v>442</v>
      </c>
      <c r="F136" s="85" t="s">
        <v>557</v>
      </c>
      <c r="G136" s="85" t="s">
        <v>558</v>
      </c>
      <c r="H136" s="86" t="s">
        <v>559</v>
      </c>
      <c r="I136" s="87" t="str">
        <f t="shared" si="4"/>
        <v>Golay0108_S0115</v>
      </c>
      <c r="J136" s="87" t="str">
        <f t="shared" si="5"/>
        <v>gtaTCACCTCCTTGTcgACACACCGCCCGTCGCTACT</v>
      </c>
      <c r="K136" s="54" t="s">
        <v>620</v>
      </c>
      <c r="L136" s="60" t="s">
        <v>1925</v>
      </c>
      <c r="M136" s="54" t="s">
        <v>561</v>
      </c>
      <c r="N136" s="85">
        <v>5</v>
      </c>
      <c r="O136" s="54" t="s">
        <v>564</v>
      </c>
      <c r="P136" s="54">
        <v>37</v>
      </c>
    </row>
    <row r="137" spans="2:16">
      <c r="B137" s="54" t="s">
        <v>64</v>
      </c>
      <c r="C137" s="54" t="s">
        <v>903</v>
      </c>
      <c r="D137" s="54" t="s">
        <v>443</v>
      </c>
      <c r="E137" s="60" t="s">
        <v>444</v>
      </c>
      <c r="F137" s="85" t="s">
        <v>557</v>
      </c>
      <c r="G137" s="85" t="s">
        <v>558</v>
      </c>
      <c r="H137" s="86" t="s">
        <v>559</v>
      </c>
      <c r="I137" s="87" t="str">
        <f t="shared" si="4"/>
        <v>Golay0109_S0319</v>
      </c>
      <c r="J137" s="87" t="str">
        <f t="shared" si="5"/>
        <v>gtaGCACACCTGATAcgACACACCGCCCGTCGCTACT</v>
      </c>
      <c r="K137" s="54" t="s">
        <v>620</v>
      </c>
      <c r="L137" s="60" t="s">
        <v>1925</v>
      </c>
      <c r="M137" s="54" t="s">
        <v>561</v>
      </c>
      <c r="N137" s="85">
        <v>5</v>
      </c>
      <c r="O137" s="54" t="s">
        <v>564</v>
      </c>
      <c r="P137" s="54">
        <v>37</v>
      </c>
    </row>
    <row r="138" spans="2:16">
      <c r="B138" s="54" t="s">
        <v>63</v>
      </c>
      <c r="C138" s="54" t="s">
        <v>904</v>
      </c>
      <c r="D138" s="54" t="s">
        <v>445</v>
      </c>
      <c r="E138" s="60" t="s">
        <v>446</v>
      </c>
      <c r="F138" s="85" t="s">
        <v>557</v>
      </c>
      <c r="G138" s="85" t="s">
        <v>558</v>
      </c>
      <c r="H138" s="86" t="s">
        <v>559</v>
      </c>
      <c r="I138" s="87" t="str">
        <f t="shared" si="4"/>
        <v>Golay0110_S0198</v>
      </c>
      <c r="J138" s="87" t="str">
        <f t="shared" si="5"/>
        <v>gtaGCGACAATTACAcgACACACCGCCCGTCGCTACT</v>
      </c>
      <c r="K138" s="54" t="s">
        <v>620</v>
      </c>
      <c r="L138" s="60" t="s">
        <v>1925</v>
      </c>
      <c r="M138" s="54" t="s">
        <v>561</v>
      </c>
      <c r="N138" s="85">
        <v>5</v>
      </c>
      <c r="O138" s="54" t="s">
        <v>564</v>
      </c>
      <c r="P138" s="54">
        <v>37</v>
      </c>
    </row>
    <row r="139" spans="2:16">
      <c r="B139" s="54" t="s">
        <v>62</v>
      </c>
      <c r="C139" s="54" t="s">
        <v>905</v>
      </c>
      <c r="D139" s="54" t="s">
        <v>447</v>
      </c>
      <c r="E139" s="60" t="s">
        <v>448</v>
      </c>
      <c r="F139" s="85" t="s">
        <v>557</v>
      </c>
      <c r="G139" s="85" t="s">
        <v>558</v>
      </c>
      <c r="H139" s="86" t="s">
        <v>559</v>
      </c>
      <c r="I139" s="87" t="str">
        <f t="shared" si="4"/>
        <v>Golay0111_S0245</v>
      </c>
      <c r="J139" s="87" t="str">
        <f t="shared" si="5"/>
        <v>gtaTCATGCTCCATTcgACACACCGCCCGTCGCTACT</v>
      </c>
      <c r="K139" s="54" t="s">
        <v>620</v>
      </c>
      <c r="L139" s="60" t="s">
        <v>1925</v>
      </c>
      <c r="M139" s="54" t="s">
        <v>561</v>
      </c>
      <c r="N139" s="85">
        <v>5</v>
      </c>
      <c r="O139" s="54" t="s">
        <v>564</v>
      </c>
      <c r="P139" s="54">
        <v>37</v>
      </c>
    </row>
    <row r="140" spans="2:16">
      <c r="B140" s="54" t="s">
        <v>61</v>
      </c>
      <c r="C140" s="54" t="s">
        <v>906</v>
      </c>
      <c r="D140" s="54" t="s">
        <v>449</v>
      </c>
      <c r="E140" s="60" t="s">
        <v>450</v>
      </c>
      <c r="F140" s="85" t="s">
        <v>557</v>
      </c>
      <c r="G140" s="85" t="s">
        <v>558</v>
      </c>
      <c r="H140" s="86" t="s">
        <v>559</v>
      </c>
      <c r="I140" s="87" t="str">
        <f t="shared" si="4"/>
        <v>Golay0112_S0145</v>
      </c>
      <c r="J140" s="87" t="str">
        <f t="shared" si="5"/>
        <v>gtaAGCTGTCAAGCTcgACACACCGCCCGTCGCTACT</v>
      </c>
      <c r="K140" s="54" t="s">
        <v>620</v>
      </c>
      <c r="L140" s="60" t="s">
        <v>1925</v>
      </c>
      <c r="M140" s="54" t="s">
        <v>561</v>
      </c>
      <c r="N140" s="85">
        <v>5</v>
      </c>
      <c r="O140" s="54" t="s">
        <v>564</v>
      </c>
      <c r="P140" s="54">
        <v>37</v>
      </c>
    </row>
    <row r="141" spans="2:16">
      <c r="B141" s="54" t="s">
        <v>60</v>
      </c>
      <c r="C141" s="54" t="s">
        <v>907</v>
      </c>
      <c r="D141" s="54" t="s">
        <v>451</v>
      </c>
      <c r="E141" s="60" t="s">
        <v>452</v>
      </c>
      <c r="F141" s="85" t="s">
        <v>557</v>
      </c>
      <c r="G141" s="85" t="s">
        <v>558</v>
      </c>
      <c r="H141" s="86" t="s">
        <v>559</v>
      </c>
      <c r="I141" s="87" t="str">
        <f t="shared" si="4"/>
        <v>Golay0113_S0116</v>
      </c>
      <c r="J141" s="87" t="str">
        <f t="shared" si="5"/>
        <v>gtaGAGAGCAACAGAcgACACACCGCCCGTCGCTACT</v>
      </c>
      <c r="K141" s="54" t="s">
        <v>620</v>
      </c>
      <c r="L141" s="60" t="s">
        <v>1925</v>
      </c>
      <c r="M141" s="54" t="s">
        <v>561</v>
      </c>
      <c r="N141" s="85">
        <v>5</v>
      </c>
      <c r="O141" s="54" t="s">
        <v>564</v>
      </c>
      <c r="P141" s="54">
        <v>37</v>
      </c>
    </row>
    <row r="142" spans="2:16">
      <c r="B142" s="54" t="s">
        <v>59</v>
      </c>
      <c r="C142" s="54" t="s">
        <v>908</v>
      </c>
      <c r="D142" s="54" t="s">
        <v>453</v>
      </c>
      <c r="E142" s="60" t="s">
        <v>454</v>
      </c>
      <c r="F142" s="85" t="s">
        <v>557</v>
      </c>
      <c r="G142" s="85" t="s">
        <v>558</v>
      </c>
      <c r="H142" s="86" t="s">
        <v>559</v>
      </c>
      <c r="I142" s="87" t="str">
        <f t="shared" si="4"/>
        <v>Golay0114_S0119</v>
      </c>
      <c r="J142" s="87" t="str">
        <f t="shared" si="5"/>
        <v>gtaTACTCGGGAACTcgACACACCGCCCGTCGCTACT</v>
      </c>
      <c r="K142" s="54" t="s">
        <v>620</v>
      </c>
      <c r="L142" s="60" t="s">
        <v>1925</v>
      </c>
      <c r="M142" s="54" t="s">
        <v>561</v>
      </c>
      <c r="N142" s="85">
        <v>5</v>
      </c>
      <c r="O142" s="54" t="s">
        <v>564</v>
      </c>
      <c r="P142" s="54">
        <v>37</v>
      </c>
    </row>
    <row r="143" spans="2:16">
      <c r="B143" s="54" t="s">
        <v>58</v>
      </c>
      <c r="C143" s="54" t="s">
        <v>909</v>
      </c>
      <c r="D143" s="54" t="s">
        <v>455</v>
      </c>
      <c r="E143" s="60" t="s">
        <v>456</v>
      </c>
      <c r="F143" s="85" t="s">
        <v>557</v>
      </c>
      <c r="G143" s="85" t="s">
        <v>558</v>
      </c>
      <c r="H143" s="86" t="s">
        <v>559</v>
      </c>
      <c r="I143" s="87" t="str">
        <f t="shared" si="4"/>
        <v>Golay0115_S0134</v>
      </c>
      <c r="J143" s="87" t="str">
        <f t="shared" si="5"/>
        <v>gtaCGTGCTTAGGCTcgACACACCGCCCGTCGCTACT</v>
      </c>
      <c r="K143" s="54" t="s">
        <v>620</v>
      </c>
      <c r="L143" s="60" t="s">
        <v>1925</v>
      </c>
      <c r="M143" s="54" t="s">
        <v>561</v>
      </c>
      <c r="N143" s="85">
        <v>5</v>
      </c>
      <c r="O143" s="54" t="s">
        <v>564</v>
      </c>
      <c r="P143" s="54">
        <v>37</v>
      </c>
    </row>
    <row r="144" spans="2:16">
      <c r="B144" s="54" t="s">
        <v>57</v>
      </c>
      <c r="C144" s="54" t="s">
        <v>910</v>
      </c>
      <c r="D144" s="54" t="s">
        <v>457</v>
      </c>
      <c r="E144" s="60" t="s">
        <v>458</v>
      </c>
      <c r="F144" s="85" t="s">
        <v>557</v>
      </c>
      <c r="G144" s="85" t="s">
        <v>558</v>
      </c>
      <c r="H144" s="86" t="s">
        <v>559</v>
      </c>
      <c r="I144" s="87" t="str">
        <f t="shared" si="4"/>
        <v>Golay0116_S0137</v>
      </c>
      <c r="J144" s="87" t="str">
        <f t="shared" si="5"/>
        <v>gtaTACCGAAGGTATcgACACACCGCCCGTCGCTACT</v>
      </c>
      <c r="K144" s="54" t="s">
        <v>620</v>
      </c>
      <c r="L144" s="60" t="s">
        <v>1925</v>
      </c>
      <c r="M144" s="54" t="s">
        <v>561</v>
      </c>
      <c r="N144" s="85">
        <v>5</v>
      </c>
      <c r="O144" s="54" t="s">
        <v>564</v>
      </c>
      <c r="P144" s="54">
        <v>37</v>
      </c>
    </row>
    <row r="145" spans="2:16">
      <c r="B145" s="54" t="s">
        <v>56</v>
      </c>
      <c r="C145" s="54" t="s">
        <v>911</v>
      </c>
      <c r="D145" s="54" t="s">
        <v>459</v>
      </c>
      <c r="E145" s="60" t="s">
        <v>460</v>
      </c>
      <c r="F145" s="85" t="s">
        <v>557</v>
      </c>
      <c r="G145" s="85" t="s">
        <v>558</v>
      </c>
      <c r="H145" s="86" t="s">
        <v>559</v>
      </c>
      <c r="I145" s="87" t="str">
        <f t="shared" si="4"/>
        <v>Golay0117_S0323</v>
      </c>
      <c r="J145" s="87" t="str">
        <f t="shared" si="5"/>
        <v>gtaCACTCATCATTCcgACACACCGCCCGTCGCTACT</v>
      </c>
      <c r="K145" s="54" t="s">
        <v>620</v>
      </c>
      <c r="L145" s="60" t="s">
        <v>1925</v>
      </c>
      <c r="M145" s="54" t="s">
        <v>561</v>
      </c>
      <c r="N145" s="85">
        <v>5</v>
      </c>
      <c r="O145" s="54" t="s">
        <v>564</v>
      </c>
      <c r="P145" s="54">
        <v>37</v>
      </c>
    </row>
    <row r="146" spans="2:16">
      <c r="B146" s="54" t="s">
        <v>55</v>
      </c>
      <c r="C146" s="54" t="s">
        <v>912</v>
      </c>
      <c r="D146" s="54" t="s">
        <v>461</v>
      </c>
      <c r="E146" s="60" t="s">
        <v>462</v>
      </c>
      <c r="F146" s="85" t="s">
        <v>557</v>
      </c>
      <c r="G146" s="85" t="s">
        <v>558</v>
      </c>
      <c r="H146" s="86" t="s">
        <v>559</v>
      </c>
      <c r="I146" s="87" t="str">
        <f t="shared" si="4"/>
        <v>Golay0118_S0075</v>
      </c>
      <c r="J146" s="87" t="str">
        <f t="shared" si="5"/>
        <v>gtaGTATTTCGGACGcgACACACCGCCCGTCGCTACT</v>
      </c>
      <c r="K146" s="54" t="s">
        <v>620</v>
      </c>
      <c r="L146" s="60" t="s">
        <v>1925</v>
      </c>
      <c r="M146" s="54" t="s">
        <v>561</v>
      </c>
      <c r="N146" s="85">
        <v>5</v>
      </c>
      <c r="O146" s="54" t="s">
        <v>564</v>
      </c>
      <c r="P146" s="54">
        <v>37</v>
      </c>
    </row>
    <row r="147" spans="2:16">
      <c r="B147" s="54" t="s">
        <v>54</v>
      </c>
      <c r="C147" s="54" t="s">
        <v>913</v>
      </c>
      <c r="D147" s="54" t="s">
        <v>463</v>
      </c>
      <c r="E147" s="60" t="s">
        <v>464</v>
      </c>
      <c r="F147" s="85" t="s">
        <v>557</v>
      </c>
      <c r="G147" s="85" t="s">
        <v>558</v>
      </c>
      <c r="H147" s="86" t="s">
        <v>559</v>
      </c>
      <c r="I147" s="87" t="str">
        <f t="shared" si="4"/>
        <v>Golay0119_S0249</v>
      </c>
      <c r="J147" s="87" t="str">
        <f t="shared" si="5"/>
        <v>gtaTATCTATCCTGCcgACACACCGCCCGTCGCTACT</v>
      </c>
      <c r="K147" s="54" t="s">
        <v>620</v>
      </c>
      <c r="L147" s="60" t="s">
        <v>1925</v>
      </c>
      <c r="M147" s="54" t="s">
        <v>561</v>
      </c>
      <c r="N147" s="85">
        <v>5</v>
      </c>
      <c r="O147" s="54" t="s">
        <v>564</v>
      </c>
      <c r="P147" s="54">
        <v>37</v>
      </c>
    </row>
    <row r="148" spans="2:16">
      <c r="B148" s="54" t="s">
        <v>53</v>
      </c>
      <c r="C148" s="54" t="s">
        <v>914</v>
      </c>
      <c r="D148" s="54" t="s">
        <v>465</v>
      </c>
      <c r="E148" s="60" t="s">
        <v>466</v>
      </c>
      <c r="F148" s="85" t="s">
        <v>557</v>
      </c>
      <c r="G148" s="85" t="s">
        <v>558</v>
      </c>
      <c r="H148" s="86" t="s">
        <v>559</v>
      </c>
      <c r="I148" s="87" t="str">
        <f t="shared" si="4"/>
        <v>Golay0120_S0357</v>
      </c>
      <c r="J148" s="87" t="str">
        <f t="shared" si="5"/>
        <v>gtaTTGCCAAGAGTCcgACACACCGCCCGTCGCTACT</v>
      </c>
      <c r="K148" s="54" t="s">
        <v>620</v>
      </c>
      <c r="L148" s="60" t="s">
        <v>1925</v>
      </c>
      <c r="M148" s="54" t="s">
        <v>561</v>
      </c>
      <c r="N148" s="85">
        <v>5</v>
      </c>
      <c r="O148" s="54" t="s">
        <v>564</v>
      </c>
      <c r="P148" s="54">
        <v>37</v>
      </c>
    </row>
    <row r="149" spans="2:16">
      <c r="B149" s="54" t="s">
        <v>52</v>
      </c>
      <c r="C149" s="54" t="s">
        <v>915</v>
      </c>
      <c r="D149" s="54" t="s">
        <v>467</v>
      </c>
      <c r="E149" s="60" t="s">
        <v>468</v>
      </c>
      <c r="F149" s="85" t="s">
        <v>557</v>
      </c>
      <c r="G149" s="85" t="s">
        <v>558</v>
      </c>
      <c r="H149" s="86" t="s">
        <v>559</v>
      </c>
      <c r="I149" s="87" t="str">
        <f t="shared" si="4"/>
        <v>Golay0121_S0135</v>
      </c>
      <c r="J149" s="87" t="str">
        <f t="shared" si="5"/>
        <v>gtaAGTAGCGGAAGAcgACACACCGCCCGTCGCTACT</v>
      </c>
      <c r="K149" s="54" t="s">
        <v>620</v>
      </c>
      <c r="L149" s="60" t="s">
        <v>1925</v>
      </c>
      <c r="M149" s="54" t="s">
        <v>561</v>
      </c>
      <c r="N149" s="85">
        <v>5</v>
      </c>
      <c r="O149" s="54" t="s">
        <v>564</v>
      </c>
      <c r="P149" s="54">
        <v>37</v>
      </c>
    </row>
    <row r="150" spans="2:16">
      <c r="B150" s="54" t="s">
        <v>51</v>
      </c>
      <c r="C150" s="54" t="s">
        <v>916</v>
      </c>
      <c r="D150" s="54" t="s">
        <v>469</v>
      </c>
      <c r="E150" s="60" t="s">
        <v>470</v>
      </c>
      <c r="F150" s="85" t="s">
        <v>557</v>
      </c>
      <c r="G150" s="85" t="s">
        <v>558</v>
      </c>
      <c r="H150" s="86" t="s">
        <v>559</v>
      </c>
      <c r="I150" s="87" t="str">
        <f t="shared" si="4"/>
        <v>Golay0122_S0091</v>
      </c>
      <c r="J150" s="87" t="str">
        <f t="shared" si="5"/>
        <v>gtaGCAATTAGGTACcgACACACCGCCCGTCGCTACT</v>
      </c>
      <c r="K150" s="54" t="s">
        <v>620</v>
      </c>
      <c r="L150" s="60" t="s">
        <v>1925</v>
      </c>
      <c r="M150" s="54" t="s">
        <v>561</v>
      </c>
      <c r="N150" s="85">
        <v>5</v>
      </c>
      <c r="O150" s="54" t="s">
        <v>564</v>
      </c>
      <c r="P150" s="54">
        <v>37</v>
      </c>
    </row>
    <row r="151" spans="2:16">
      <c r="B151" s="54" t="s">
        <v>50</v>
      </c>
      <c r="C151" s="54" t="s">
        <v>917</v>
      </c>
      <c r="D151" s="54" t="s">
        <v>471</v>
      </c>
      <c r="E151" s="60" t="s">
        <v>472</v>
      </c>
      <c r="F151" s="85" t="s">
        <v>557</v>
      </c>
      <c r="G151" s="85" t="s">
        <v>558</v>
      </c>
      <c r="H151" s="86" t="s">
        <v>559</v>
      </c>
      <c r="I151" s="87" t="str">
        <f t="shared" si="4"/>
        <v>Golay0123_S0334</v>
      </c>
      <c r="J151" s="87" t="str">
        <f t="shared" si="5"/>
        <v>gtaCATACCGTGAGTcgACACACCGCCCGTCGCTACT</v>
      </c>
      <c r="K151" s="54" t="s">
        <v>620</v>
      </c>
      <c r="L151" s="60" t="s">
        <v>1925</v>
      </c>
      <c r="M151" s="54" t="s">
        <v>561</v>
      </c>
      <c r="N151" s="85">
        <v>5</v>
      </c>
      <c r="O151" s="54" t="s">
        <v>564</v>
      </c>
      <c r="P151" s="54">
        <v>37</v>
      </c>
    </row>
    <row r="152" spans="2:16">
      <c r="B152" s="54" t="s">
        <v>49</v>
      </c>
      <c r="C152" s="54" t="s">
        <v>918</v>
      </c>
      <c r="D152" s="54" t="s">
        <v>473</v>
      </c>
      <c r="E152" s="60" t="s">
        <v>474</v>
      </c>
      <c r="F152" s="85" t="s">
        <v>557</v>
      </c>
      <c r="G152" s="85" t="s">
        <v>558</v>
      </c>
      <c r="H152" s="86" t="s">
        <v>559</v>
      </c>
      <c r="I152" s="87" t="str">
        <f t="shared" si="4"/>
        <v>Golay0124_S0002</v>
      </c>
      <c r="J152" s="87" t="str">
        <f t="shared" si="5"/>
        <v>gtaATGTGTGTAGACcgACACACCGCCCGTCGCTACT</v>
      </c>
      <c r="K152" s="54" t="s">
        <v>620</v>
      </c>
      <c r="L152" s="60" t="s">
        <v>1925</v>
      </c>
      <c r="M152" s="54" t="s">
        <v>561</v>
      </c>
      <c r="N152" s="85">
        <v>5</v>
      </c>
      <c r="O152" s="54" t="s">
        <v>564</v>
      </c>
      <c r="P152" s="54">
        <v>37</v>
      </c>
    </row>
    <row r="153" spans="2:16">
      <c r="B153" s="54" t="s">
        <v>48</v>
      </c>
      <c r="C153" s="54" t="s">
        <v>919</v>
      </c>
      <c r="D153" s="54" t="s">
        <v>475</v>
      </c>
      <c r="E153" s="60" t="s">
        <v>476</v>
      </c>
      <c r="F153" s="85" t="s">
        <v>557</v>
      </c>
      <c r="G153" s="85" t="s">
        <v>558</v>
      </c>
      <c r="H153" s="86" t="s">
        <v>559</v>
      </c>
      <c r="I153" s="87" t="str">
        <f t="shared" si="4"/>
        <v>Golay0125_S0192</v>
      </c>
      <c r="J153" s="87" t="str">
        <f t="shared" si="5"/>
        <v>gtaCCTGCGAAGTATcgACACACCGCCCGTCGCTACT</v>
      </c>
      <c r="K153" s="54" t="s">
        <v>620</v>
      </c>
      <c r="L153" s="60" t="s">
        <v>1925</v>
      </c>
      <c r="M153" s="54" t="s">
        <v>561</v>
      </c>
      <c r="N153" s="85">
        <v>5</v>
      </c>
      <c r="O153" s="54" t="s">
        <v>25</v>
      </c>
      <c r="P153" s="54">
        <v>37</v>
      </c>
    </row>
    <row r="154" spans="2:16">
      <c r="B154" s="54" t="s">
        <v>47</v>
      </c>
      <c r="C154" s="54" t="s">
        <v>920</v>
      </c>
      <c r="D154" s="54" t="s">
        <v>477</v>
      </c>
      <c r="E154" s="60" t="s">
        <v>478</v>
      </c>
      <c r="F154" s="85" t="s">
        <v>557</v>
      </c>
      <c r="G154" s="85" t="s">
        <v>558</v>
      </c>
      <c r="H154" s="86" t="s">
        <v>559</v>
      </c>
      <c r="I154" s="87" t="str">
        <f t="shared" si="4"/>
        <v>Golay0126_S0139</v>
      </c>
      <c r="J154" s="87" t="str">
        <f t="shared" si="5"/>
        <v>gtaTTCTCTCGACATcgACACACCGCCCGTCGCTACT</v>
      </c>
      <c r="K154" s="54" t="s">
        <v>620</v>
      </c>
      <c r="L154" s="60" t="s">
        <v>1925</v>
      </c>
      <c r="M154" s="54" t="s">
        <v>561</v>
      </c>
      <c r="N154" s="85">
        <v>5</v>
      </c>
      <c r="O154" s="54" t="s">
        <v>564</v>
      </c>
      <c r="P154" s="54">
        <v>37</v>
      </c>
    </row>
    <row r="155" spans="2:16">
      <c r="B155" s="54" t="s">
        <v>46</v>
      </c>
      <c r="C155" s="54" t="s">
        <v>921</v>
      </c>
      <c r="D155" s="54" t="s">
        <v>479</v>
      </c>
      <c r="E155" s="60" t="s">
        <v>480</v>
      </c>
      <c r="F155" s="85" t="s">
        <v>557</v>
      </c>
      <c r="G155" s="85" t="s">
        <v>558</v>
      </c>
      <c r="H155" s="86" t="s">
        <v>559</v>
      </c>
      <c r="I155" s="87" t="str">
        <f t="shared" si="4"/>
        <v>Golay0127_S0166</v>
      </c>
      <c r="J155" s="87" t="str">
        <f t="shared" si="5"/>
        <v>gtaGCTCTCCGTAGAcgACACACCGCCCGTCGCTACT</v>
      </c>
      <c r="K155" s="54" t="s">
        <v>620</v>
      </c>
      <c r="L155" s="60" t="s">
        <v>1925</v>
      </c>
      <c r="M155" s="54" t="s">
        <v>561</v>
      </c>
      <c r="N155" s="85">
        <v>5</v>
      </c>
      <c r="O155" s="54" t="s">
        <v>564</v>
      </c>
      <c r="P155" s="54">
        <v>37</v>
      </c>
    </row>
    <row r="156" spans="2:16">
      <c r="B156" s="54" t="s">
        <v>45</v>
      </c>
      <c r="C156" s="54" t="s">
        <v>922</v>
      </c>
      <c r="D156" s="54" t="s">
        <v>481</v>
      </c>
      <c r="E156" s="60" t="s">
        <v>482</v>
      </c>
      <c r="F156" s="85" t="s">
        <v>557</v>
      </c>
      <c r="G156" s="85" t="s">
        <v>558</v>
      </c>
      <c r="H156" s="86" t="s">
        <v>559</v>
      </c>
      <c r="I156" s="87" t="str">
        <f t="shared" si="4"/>
        <v>Golay0128_S0184</v>
      </c>
      <c r="J156" s="87" t="str">
        <f t="shared" si="5"/>
        <v>gtaGTTAAGCTGACCcgACACACCGCCCGTCGCTACT</v>
      </c>
      <c r="K156" s="54" t="s">
        <v>620</v>
      </c>
      <c r="L156" s="60" t="s">
        <v>1925</v>
      </c>
      <c r="M156" s="54" t="s">
        <v>561</v>
      </c>
      <c r="N156" s="85">
        <v>5</v>
      </c>
      <c r="O156" s="54" t="s">
        <v>564</v>
      </c>
      <c r="P156" s="54">
        <v>37</v>
      </c>
    </row>
    <row r="157" spans="2:16">
      <c r="B157" s="54" t="s">
        <v>44</v>
      </c>
      <c r="C157" s="54" t="s">
        <v>923</v>
      </c>
      <c r="D157" s="54" t="s">
        <v>483</v>
      </c>
      <c r="E157" s="60" t="s">
        <v>484</v>
      </c>
      <c r="F157" s="85" t="s">
        <v>557</v>
      </c>
      <c r="G157" s="85" t="s">
        <v>558</v>
      </c>
      <c r="H157" s="86" t="s">
        <v>559</v>
      </c>
      <c r="I157" s="87" t="str">
        <f t="shared" si="4"/>
        <v>Golay0129_S0157</v>
      </c>
      <c r="J157" s="87" t="str">
        <f t="shared" si="5"/>
        <v>gtaATGCCATGCCGTcgACACACCGCCCGTCGCTACT</v>
      </c>
      <c r="K157" s="54" t="s">
        <v>620</v>
      </c>
      <c r="L157" s="60" t="s">
        <v>1925</v>
      </c>
      <c r="M157" s="54" t="s">
        <v>561</v>
      </c>
      <c r="N157" s="85">
        <v>5</v>
      </c>
      <c r="O157" s="54" t="s">
        <v>564</v>
      </c>
      <c r="P157" s="54">
        <v>37</v>
      </c>
    </row>
    <row r="158" spans="2:16">
      <c r="B158" s="54" t="s">
        <v>43</v>
      </c>
      <c r="C158" s="54" t="s">
        <v>924</v>
      </c>
      <c r="D158" s="54" t="s">
        <v>485</v>
      </c>
      <c r="E158" s="60" t="s">
        <v>486</v>
      </c>
      <c r="F158" s="85" t="s">
        <v>557</v>
      </c>
      <c r="G158" s="85" t="s">
        <v>558</v>
      </c>
      <c r="H158" s="86" t="s">
        <v>559</v>
      </c>
      <c r="I158" s="87" t="str">
        <f t="shared" si="4"/>
        <v>Golay0130_S0028</v>
      </c>
      <c r="J158" s="87" t="str">
        <f t="shared" si="5"/>
        <v>gtaGACATTGTCACGcgACACACCGCCCGTCGCTACT</v>
      </c>
      <c r="K158" s="54" t="s">
        <v>620</v>
      </c>
      <c r="L158" s="60" t="s">
        <v>1925</v>
      </c>
      <c r="M158" s="54" t="s">
        <v>561</v>
      </c>
      <c r="N158" s="85">
        <v>5</v>
      </c>
      <c r="O158" s="54" t="s">
        <v>564</v>
      </c>
      <c r="P158" s="54">
        <v>37</v>
      </c>
    </row>
    <row r="159" spans="2:16">
      <c r="B159" s="54" t="s">
        <v>42</v>
      </c>
      <c r="C159" s="54" t="s">
        <v>925</v>
      </c>
      <c r="D159" s="54" t="s">
        <v>487</v>
      </c>
      <c r="E159" s="60" t="s">
        <v>488</v>
      </c>
      <c r="F159" s="85" t="s">
        <v>557</v>
      </c>
      <c r="G159" s="85" t="s">
        <v>558</v>
      </c>
      <c r="H159" s="86" t="s">
        <v>559</v>
      </c>
      <c r="I159" s="87" t="str">
        <f t="shared" si="4"/>
        <v>Golay0131_S0033</v>
      </c>
      <c r="J159" s="87" t="str">
        <f t="shared" si="5"/>
        <v>gtaGCCAACAACCATcgACACACCGCCCGTCGCTACT</v>
      </c>
      <c r="K159" s="54" t="s">
        <v>620</v>
      </c>
      <c r="L159" s="60" t="s">
        <v>1925</v>
      </c>
      <c r="M159" s="54" t="s">
        <v>561</v>
      </c>
      <c r="N159" s="85">
        <v>5</v>
      </c>
      <c r="O159" s="54" t="s">
        <v>564</v>
      </c>
      <c r="P159" s="54">
        <v>37</v>
      </c>
    </row>
    <row r="160" spans="2:16">
      <c r="B160" s="54" t="s">
        <v>41</v>
      </c>
      <c r="C160" s="54" t="s">
        <v>926</v>
      </c>
      <c r="D160" s="54" t="s">
        <v>489</v>
      </c>
      <c r="E160" s="60" t="s">
        <v>490</v>
      </c>
      <c r="F160" s="85" t="s">
        <v>557</v>
      </c>
      <c r="G160" s="85" t="s">
        <v>558</v>
      </c>
      <c r="H160" s="86" t="s">
        <v>559</v>
      </c>
      <c r="I160" s="87" t="str">
        <f t="shared" si="4"/>
        <v>Golay0132_S0243</v>
      </c>
      <c r="J160" s="87" t="str">
        <f t="shared" si="5"/>
        <v>gtaATCAGTACTAGGcgACACACCGCCCGTCGCTACT</v>
      </c>
      <c r="K160" s="54" t="s">
        <v>620</v>
      </c>
      <c r="L160" s="60" t="s">
        <v>1925</v>
      </c>
      <c r="M160" s="54" t="s">
        <v>561</v>
      </c>
      <c r="N160" s="85">
        <v>5</v>
      </c>
      <c r="O160" s="54" t="s">
        <v>564</v>
      </c>
      <c r="P160" s="54">
        <v>37</v>
      </c>
    </row>
    <row r="161" spans="2:16">
      <c r="B161" s="54" t="s">
        <v>40</v>
      </c>
      <c r="C161" s="54" t="s">
        <v>927</v>
      </c>
      <c r="D161" s="54" t="s">
        <v>491</v>
      </c>
      <c r="E161" s="60" t="s">
        <v>492</v>
      </c>
      <c r="F161" s="85" t="s">
        <v>557</v>
      </c>
      <c r="G161" s="85" t="s">
        <v>558</v>
      </c>
      <c r="H161" s="86" t="s">
        <v>559</v>
      </c>
      <c r="I161" s="87" t="str">
        <f t="shared" si="4"/>
        <v>Golay0133_S0256</v>
      </c>
      <c r="J161" s="87" t="str">
        <f t="shared" si="5"/>
        <v>gtaTCCTCGAGCGATcgACACACCGCCCGTCGCTACT</v>
      </c>
      <c r="K161" s="54" t="s">
        <v>620</v>
      </c>
      <c r="L161" s="60" t="s">
        <v>1925</v>
      </c>
      <c r="M161" s="54" t="s">
        <v>561</v>
      </c>
      <c r="N161" s="85">
        <v>5</v>
      </c>
      <c r="O161" s="54" t="s">
        <v>564</v>
      </c>
      <c r="P161" s="54">
        <v>37</v>
      </c>
    </row>
    <row r="162" spans="2:16">
      <c r="B162" s="54" t="s">
        <v>39</v>
      </c>
      <c r="C162" s="54" t="s">
        <v>928</v>
      </c>
      <c r="D162" s="54" t="s">
        <v>493</v>
      </c>
      <c r="E162" s="60" t="s">
        <v>494</v>
      </c>
      <c r="F162" s="85" t="s">
        <v>557</v>
      </c>
      <c r="G162" s="85" t="s">
        <v>558</v>
      </c>
      <c r="H162" s="86" t="s">
        <v>559</v>
      </c>
      <c r="I162" s="87" t="str">
        <f t="shared" si="4"/>
        <v>Golay0134_S0048</v>
      </c>
      <c r="J162" s="87" t="str">
        <f t="shared" si="5"/>
        <v>gtaACCCAAGCGTTAcgACACACCGCCCGTCGCTACT</v>
      </c>
      <c r="K162" s="54" t="s">
        <v>620</v>
      </c>
      <c r="L162" s="60" t="s">
        <v>1925</v>
      </c>
      <c r="M162" s="54" t="s">
        <v>561</v>
      </c>
      <c r="N162" s="85">
        <v>5</v>
      </c>
      <c r="O162" s="54" t="s">
        <v>564</v>
      </c>
      <c r="P162" s="54">
        <v>37</v>
      </c>
    </row>
    <row r="163" spans="2:16">
      <c r="B163" s="54" t="s">
        <v>38</v>
      </c>
      <c r="C163" s="54" t="s">
        <v>929</v>
      </c>
      <c r="D163" s="54" t="s">
        <v>495</v>
      </c>
      <c r="E163" s="60" t="s">
        <v>496</v>
      </c>
      <c r="F163" s="85" t="s">
        <v>557</v>
      </c>
      <c r="G163" s="85" t="s">
        <v>558</v>
      </c>
      <c r="H163" s="86" t="s">
        <v>559</v>
      </c>
      <c r="I163" s="87" t="str">
        <f t="shared" ref="I163:I193" si="6">(D163&amp;"_"&amp;C163)</f>
        <v>Golay0135_S0241</v>
      </c>
      <c r="J163" s="87" t="str">
        <f t="shared" ref="J163:J193" si="7">CONCATENATE(F163,E163,G163,H163)</f>
        <v>gtaTGCAGCAAGATTcgACACACCGCCCGTCGCTACT</v>
      </c>
      <c r="K163" s="54" t="s">
        <v>620</v>
      </c>
      <c r="L163" s="60" t="s">
        <v>1925</v>
      </c>
      <c r="M163" s="54" t="s">
        <v>561</v>
      </c>
      <c r="N163" s="85">
        <v>5</v>
      </c>
      <c r="O163" s="54" t="s">
        <v>564</v>
      </c>
      <c r="P163" s="54">
        <v>37</v>
      </c>
    </row>
    <row r="164" spans="2:16">
      <c r="B164" s="54" t="s">
        <v>37</v>
      </c>
      <c r="C164" s="54" t="s">
        <v>930</v>
      </c>
      <c r="D164" s="54" t="s">
        <v>497</v>
      </c>
      <c r="E164" s="60" t="s">
        <v>498</v>
      </c>
      <c r="F164" s="85" t="s">
        <v>557</v>
      </c>
      <c r="G164" s="85" t="s">
        <v>558</v>
      </c>
      <c r="H164" s="86" t="s">
        <v>559</v>
      </c>
      <c r="I164" s="87" t="str">
        <f t="shared" si="6"/>
        <v>Golay0136_S0092</v>
      </c>
      <c r="J164" s="87" t="str">
        <f t="shared" si="7"/>
        <v>gtaAGCAACATTGCAcgACACACCGCCCGTCGCTACT</v>
      </c>
      <c r="K164" s="54" t="s">
        <v>620</v>
      </c>
      <c r="L164" s="60" t="s">
        <v>1925</v>
      </c>
      <c r="M164" s="54" t="s">
        <v>561</v>
      </c>
      <c r="N164" s="85">
        <v>5</v>
      </c>
      <c r="O164" s="54" t="s">
        <v>564</v>
      </c>
      <c r="P164" s="54">
        <v>37</v>
      </c>
    </row>
    <row r="165" spans="2:16">
      <c r="B165" s="54" t="s">
        <v>36</v>
      </c>
      <c r="C165" s="54" t="s">
        <v>931</v>
      </c>
      <c r="D165" s="54" t="s">
        <v>499</v>
      </c>
      <c r="E165" s="60" t="s">
        <v>500</v>
      </c>
      <c r="F165" s="85" t="s">
        <v>557</v>
      </c>
      <c r="G165" s="85" t="s">
        <v>558</v>
      </c>
      <c r="H165" s="86" t="s">
        <v>559</v>
      </c>
      <c r="I165" s="87" t="str">
        <f t="shared" si="6"/>
        <v>Golay0137_S0275</v>
      </c>
      <c r="J165" s="87" t="str">
        <f t="shared" si="7"/>
        <v>gtaGATGTGGTGTTAcgACACACCGCCCGTCGCTACT</v>
      </c>
      <c r="K165" s="54" t="s">
        <v>620</v>
      </c>
      <c r="L165" s="60" t="s">
        <v>1925</v>
      </c>
      <c r="M165" s="54" t="s">
        <v>561</v>
      </c>
      <c r="N165" s="85">
        <v>5</v>
      </c>
      <c r="O165" s="54" t="s">
        <v>564</v>
      </c>
      <c r="P165" s="54">
        <v>37</v>
      </c>
    </row>
    <row r="166" spans="2:16">
      <c r="B166" s="54" t="s">
        <v>35</v>
      </c>
      <c r="C166" s="54" t="s">
        <v>932</v>
      </c>
      <c r="D166" s="54" t="s">
        <v>501</v>
      </c>
      <c r="E166" s="60" t="s">
        <v>502</v>
      </c>
      <c r="F166" s="85" t="s">
        <v>557</v>
      </c>
      <c r="G166" s="85" t="s">
        <v>558</v>
      </c>
      <c r="H166" s="86" t="s">
        <v>559</v>
      </c>
      <c r="I166" s="87" t="str">
        <f t="shared" si="6"/>
        <v>Golay0138_S0108</v>
      </c>
      <c r="J166" s="87" t="str">
        <f t="shared" si="7"/>
        <v>gtaCAGAAATGTGTCcgACACACCGCCCGTCGCTACT</v>
      </c>
      <c r="K166" s="54" t="s">
        <v>620</v>
      </c>
      <c r="L166" s="60" t="s">
        <v>1925</v>
      </c>
      <c r="M166" s="54" t="s">
        <v>561</v>
      </c>
      <c r="N166" s="85">
        <v>5</v>
      </c>
      <c r="O166" s="54" t="s">
        <v>564</v>
      </c>
      <c r="P166" s="54">
        <v>37</v>
      </c>
    </row>
    <row r="167" spans="2:16">
      <c r="B167" s="54" t="s">
        <v>34</v>
      </c>
      <c r="C167" s="54" t="s">
        <v>933</v>
      </c>
      <c r="D167" s="54" t="s">
        <v>503</v>
      </c>
      <c r="E167" s="60" t="s">
        <v>504</v>
      </c>
      <c r="F167" s="85" t="s">
        <v>557</v>
      </c>
      <c r="G167" s="85" t="s">
        <v>558</v>
      </c>
      <c r="H167" s="86" t="s">
        <v>559</v>
      </c>
      <c r="I167" s="87" t="str">
        <f t="shared" si="6"/>
        <v>Golay0139_S0333</v>
      </c>
      <c r="J167" s="87" t="str">
        <f t="shared" si="7"/>
        <v>gtaGTAGAGGTAGAGcgACACACCGCCCGTCGCTACT</v>
      </c>
      <c r="K167" s="54" t="s">
        <v>620</v>
      </c>
      <c r="L167" s="60" t="s">
        <v>1925</v>
      </c>
      <c r="M167" s="54" t="s">
        <v>561</v>
      </c>
      <c r="N167" s="85">
        <v>5</v>
      </c>
      <c r="O167" s="54" t="s">
        <v>564</v>
      </c>
      <c r="P167" s="54">
        <v>37</v>
      </c>
    </row>
    <row r="168" spans="2:16">
      <c r="B168" s="54" t="s">
        <v>33</v>
      </c>
      <c r="C168" s="54" t="s">
        <v>934</v>
      </c>
      <c r="D168" s="54" t="s">
        <v>505</v>
      </c>
      <c r="E168" s="60" t="s">
        <v>506</v>
      </c>
      <c r="F168" s="85" t="s">
        <v>557</v>
      </c>
      <c r="G168" s="85" t="s">
        <v>558</v>
      </c>
      <c r="H168" s="86" t="s">
        <v>559</v>
      </c>
      <c r="I168" s="87" t="str">
        <f t="shared" si="6"/>
        <v>Golay0140_S0120</v>
      </c>
      <c r="J168" s="87" t="str">
        <f t="shared" si="7"/>
        <v>gtaCGTGATCCGCTAcgACACACCGCCCGTCGCTACT</v>
      </c>
      <c r="K168" s="54" t="s">
        <v>620</v>
      </c>
      <c r="L168" s="60" t="s">
        <v>1925</v>
      </c>
      <c r="M168" s="54" t="s">
        <v>561</v>
      </c>
      <c r="N168" s="85">
        <v>5</v>
      </c>
      <c r="O168" s="54" t="s">
        <v>564</v>
      </c>
      <c r="P168" s="54">
        <v>37</v>
      </c>
    </row>
    <row r="169" spans="2:16">
      <c r="B169" s="54" t="s">
        <v>32</v>
      </c>
      <c r="C169" s="54" t="s">
        <v>935</v>
      </c>
      <c r="D169" s="54" t="s">
        <v>507</v>
      </c>
      <c r="E169" s="60" t="s">
        <v>508</v>
      </c>
      <c r="F169" s="85" t="s">
        <v>557</v>
      </c>
      <c r="G169" s="85" t="s">
        <v>558</v>
      </c>
      <c r="H169" s="86" t="s">
        <v>559</v>
      </c>
      <c r="I169" s="87" t="str">
        <f t="shared" si="6"/>
        <v>Golay0141_S0346</v>
      </c>
      <c r="J169" s="87" t="str">
        <f t="shared" si="7"/>
        <v>gtaGGTTATTTGGCGcgACACACCGCCCGTCGCTACT</v>
      </c>
      <c r="K169" s="54" t="s">
        <v>620</v>
      </c>
      <c r="L169" s="60" t="s">
        <v>1925</v>
      </c>
      <c r="M169" s="54" t="s">
        <v>561</v>
      </c>
      <c r="N169" s="85">
        <v>5</v>
      </c>
      <c r="O169" s="54" t="s">
        <v>564</v>
      </c>
      <c r="P169" s="54">
        <v>37</v>
      </c>
    </row>
    <row r="170" spans="2:16">
      <c r="B170" s="54" t="s">
        <v>31</v>
      </c>
      <c r="C170" s="54" t="s">
        <v>936</v>
      </c>
      <c r="D170" s="54" t="s">
        <v>509</v>
      </c>
      <c r="E170" s="60" t="s">
        <v>510</v>
      </c>
      <c r="F170" s="85" t="s">
        <v>557</v>
      </c>
      <c r="G170" s="85" t="s">
        <v>558</v>
      </c>
      <c r="H170" s="86" t="s">
        <v>559</v>
      </c>
      <c r="I170" s="87" t="str">
        <f t="shared" si="6"/>
        <v>Golay1510_S0006</v>
      </c>
      <c r="J170" s="87" t="str">
        <f t="shared" si="7"/>
        <v>gtaACGGTACCCTACcgACACACCGCCCGTCGCTACT</v>
      </c>
      <c r="K170" s="54" t="s">
        <v>620</v>
      </c>
      <c r="L170" s="60" t="s">
        <v>1925</v>
      </c>
      <c r="M170" s="54" t="s">
        <v>561</v>
      </c>
      <c r="N170" s="85">
        <v>5</v>
      </c>
      <c r="O170" s="54" t="s">
        <v>564</v>
      </c>
      <c r="P170" s="54">
        <v>37</v>
      </c>
    </row>
    <row r="171" spans="2:16">
      <c r="B171" s="54" t="s">
        <v>30</v>
      </c>
      <c r="C171" s="54" t="s">
        <v>937</v>
      </c>
      <c r="D171" s="54" t="s">
        <v>511</v>
      </c>
      <c r="E171" s="60" t="s">
        <v>512</v>
      </c>
      <c r="F171" s="85" t="s">
        <v>557</v>
      </c>
      <c r="G171" s="85" t="s">
        <v>558</v>
      </c>
      <c r="H171" s="86" t="s">
        <v>559</v>
      </c>
      <c r="I171" s="87" t="str">
        <f t="shared" si="6"/>
        <v>Golay1511_S0090</v>
      </c>
      <c r="J171" s="87" t="str">
        <f t="shared" si="7"/>
        <v>gtaTCATAGGGTAGTcgACACACCGCCCGTCGCTACT</v>
      </c>
      <c r="K171" s="54" t="s">
        <v>620</v>
      </c>
      <c r="L171" s="60" t="s">
        <v>1925</v>
      </c>
      <c r="M171" s="54" t="s">
        <v>561</v>
      </c>
      <c r="N171" s="85">
        <v>5</v>
      </c>
      <c r="O171" s="54" t="s">
        <v>564</v>
      </c>
      <c r="P171" s="54">
        <v>37</v>
      </c>
    </row>
    <row r="172" spans="2:16">
      <c r="B172" s="54" t="s">
        <v>29</v>
      </c>
      <c r="C172" s="54" t="s">
        <v>938</v>
      </c>
      <c r="D172" s="54" t="s">
        <v>513</v>
      </c>
      <c r="E172" s="60" t="s">
        <v>514</v>
      </c>
      <c r="F172" s="85" t="s">
        <v>557</v>
      </c>
      <c r="G172" s="85" t="s">
        <v>558</v>
      </c>
      <c r="H172" s="86" t="s">
        <v>559</v>
      </c>
      <c r="I172" s="87" t="str">
        <f t="shared" si="6"/>
        <v>Golay1512_S0127</v>
      </c>
      <c r="J172" s="87" t="str">
        <f t="shared" si="7"/>
        <v>gtaATGGAGTTGTTGcgACACACCGCCCGTCGCTACT</v>
      </c>
      <c r="K172" s="54" t="s">
        <v>620</v>
      </c>
      <c r="L172" s="60" t="s">
        <v>1925</v>
      </c>
      <c r="M172" s="54" t="s">
        <v>561</v>
      </c>
      <c r="N172" s="85">
        <v>5</v>
      </c>
      <c r="O172" s="54" t="s">
        <v>564</v>
      </c>
      <c r="P172" s="54">
        <v>37</v>
      </c>
    </row>
    <row r="173" spans="2:16">
      <c r="B173" s="54" t="s">
        <v>28</v>
      </c>
      <c r="C173" s="54" t="s">
        <v>939</v>
      </c>
      <c r="D173" s="54" t="s">
        <v>515</v>
      </c>
      <c r="E173" s="60" t="s">
        <v>516</v>
      </c>
      <c r="F173" s="85" t="s">
        <v>557</v>
      </c>
      <c r="G173" s="85" t="s">
        <v>558</v>
      </c>
      <c r="H173" s="86" t="s">
        <v>559</v>
      </c>
      <c r="I173" s="87" t="str">
        <f t="shared" si="6"/>
        <v>Golay1513_S0250</v>
      </c>
      <c r="J173" s="87" t="str">
        <f t="shared" si="7"/>
        <v>gtaCGTATCTCAGGAcgACACACCGCCCGTCGCTACT</v>
      </c>
      <c r="K173" s="54" t="s">
        <v>620</v>
      </c>
      <c r="L173" s="60" t="s">
        <v>1925</v>
      </c>
      <c r="M173" s="54" t="s">
        <v>561</v>
      </c>
      <c r="N173" s="85">
        <v>5</v>
      </c>
      <c r="O173" s="54" t="s">
        <v>564</v>
      </c>
      <c r="P173" s="54">
        <v>37</v>
      </c>
    </row>
    <row r="174" spans="2:16">
      <c r="B174" s="54" t="s">
        <v>27</v>
      </c>
      <c r="C174" s="54" t="s">
        <v>940</v>
      </c>
      <c r="D174" s="54" t="s">
        <v>517</v>
      </c>
      <c r="E174" s="60" t="s">
        <v>518</v>
      </c>
      <c r="F174" s="85" t="s">
        <v>557</v>
      </c>
      <c r="G174" s="85" t="s">
        <v>558</v>
      </c>
      <c r="H174" s="86" t="s">
        <v>559</v>
      </c>
      <c r="I174" s="87" t="str">
        <f t="shared" si="6"/>
        <v>Golay1514_S0231</v>
      </c>
      <c r="J174" s="87" t="str">
        <f t="shared" si="7"/>
        <v>gtaTAGTTCGGTGACcgACACACCGCCCGTCGCTACT</v>
      </c>
      <c r="K174" s="54" t="s">
        <v>620</v>
      </c>
      <c r="L174" s="60" t="s">
        <v>1925</v>
      </c>
      <c r="M174" s="54" t="s">
        <v>561</v>
      </c>
      <c r="N174" s="85">
        <v>5</v>
      </c>
      <c r="O174" s="54" t="s">
        <v>564</v>
      </c>
      <c r="P174" s="54">
        <v>37</v>
      </c>
    </row>
    <row r="175" spans="2:16">
      <c r="B175" s="54" t="s">
        <v>26</v>
      </c>
      <c r="C175" s="54" t="s">
        <v>941</v>
      </c>
      <c r="D175" s="54" t="s">
        <v>519</v>
      </c>
      <c r="E175" s="60" t="s">
        <v>520</v>
      </c>
      <c r="F175" s="85" t="s">
        <v>557</v>
      </c>
      <c r="G175" s="85" t="s">
        <v>558</v>
      </c>
      <c r="H175" s="86" t="s">
        <v>559</v>
      </c>
      <c r="I175" s="87" t="str">
        <f t="shared" si="6"/>
        <v>Golay1515_S0248</v>
      </c>
      <c r="J175" s="87" t="str">
        <f t="shared" si="7"/>
        <v>gtaCCATGGCTGTGTcgACACACCGCCCGTCGCTACT</v>
      </c>
      <c r="K175" s="54" t="s">
        <v>620</v>
      </c>
      <c r="L175" s="60" t="s">
        <v>1925</v>
      </c>
      <c r="M175" s="54" t="s">
        <v>561</v>
      </c>
      <c r="N175" s="85">
        <v>5</v>
      </c>
      <c r="O175" s="54" t="s">
        <v>564</v>
      </c>
      <c r="P175" s="54">
        <v>37</v>
      </c>
    </row>
    <row r="176" spans="2:16">
      <c r="B176" s="54" t="s">
        <v>24</v>
      </c>
      <c r="C176" s="54" t="s">
        <v>942</v>
      </c>
      <c r="D176" s="54" t="s">
        <v>521</v>
      </c>
      <c r="E176" s="60" t="s">
        <v>522</v>
      </c>
      <c r="F176" s="85" t="s">
        <v>557</v>
      </c>
      <c r="G176" s="85" t="s">
        <v>558</v>
      </c>
      <c r="H176" s="86" t="s">
        <v>559</v>
      </c>
      <c r="I176" s="87" t="str">
        <f t="shared" si="6"/>
        <v>Golay1516_S0279</v>
      </c>
      <c r="J176" s="87" t="str">
        <f t="shared" si="7"/>
        <v>gtaCTAGTCGCTGGTcgACACACCGCCCGTCGCTACT</v>
      </c>
      <c r="K176" s="54" t="s">
        <v>620</v>
      </c>
      <c r="L176" s="60" t="s">
        <v>1925</v>
      </c>
      <c r="M176" s="54" t="s">
        <v>561</v>
      </c>
      <c r="N176" s="85">
        <v>5</v>
      </c>
      <c r="O176" s="54" t="s">
        <v>564</v>
      </c>
      <c r="P176" s="54">
        <v>37</v>
      </c>
    </row>
    <row r="177" spans="2:16">
      <c r="B177" s="54" t="s">
        <v>23</v>
      </c>
      <c r="C177" s="54" t="s">
        <v>943</v>
      </c>
      <c r="D177" s="54" t="s">
        <v>523</v>
      </c>
      <c r="E177" s="60" t="s">
        <v>524</v>
      </c>
      <c r="F177" s="85" t="s">
        <v>557</v>
      </c>
      <c r="G177" s="85" t="s">
        <v>558</v>
      </c>
      <c r="H177" s="86" t="s">
        <v>559</v>
      </c>
      <c r="I177" s="87" t="str">
        <f t="shared" si="6"/>
        <v>Golay1517_S0207</v>
      </c>
      <c r="J177" s="87" t="str">
        <f t="shared" si="7"/>
        <v>gtaTCCAAGCGTCACcgACACACCGCCCGTCGCTACT</v>
      </c>
      <c r="K177" s="54" t="s">
        <v>620</v>
      </c>
      <c r="L177" s="60" t="s">
        <v>1925</v>
      </c>
      <c r="M177" s="54" t="s">
        <v>561</v>
      </c>
      <c r="N177" s="85">
        <v>5</v>
      </c>
      <c r="O177" s="54" t="s">
        <v>564</v>
      </c>
      <c r="P177" s="54">
        <v>37</v>
      </c>
    </row>
    <row r="178" spans="2:16">
      <c r="B178" s="54" t="s">
        <v>22</v>
      </c>
      <c r="C178" s="54" t="s">
        <v>944</v>
      </c>
      <c r="D178" s="54" t="s">
        <v>525</v>
      </c>
      <c r="E178" s="60" t="s">
        <v>526</v>
      </c>
      <c r="F178" s="85" t="s">
        <v>557</v>
      </c>
      <c r="G178" s="85" t="s">
        <v>558</v>
      </c>
      <c r="H178" s="86" t="s">
        <v>559</v>
      </c>
      <c r="I178" s="87" t="str">
        <f t="shared" si="6"/>
        <v>Golay1518_S0309</v>
      </c>
      <c r="J178" s="87" t="str">
        <f t="shared" si="7"/>
        <v>gtaGCTTCATTTCTGcgACACACCGCCCGTCGCTACT</v>
      </c>
      <c r="K178" s="54" t="s">
        <v>620</v>
      </c>
      <c r="L178" s="60" t="s">
        <v>1925</v>
      </c>
      <c r="M178" s="54" t="s">
        <v>561</v>
      </c>
      <c r="N178" s="85">
        <v>5</v>
      </c>
      <c r="O178" s="54" t="s">
        <v>564</v>
      </c>
      <c r="P178" s="54">
        <v>37</v>
      </c>
    </row>
    <row r="179" spans="2:16">
      <c r="B179" s="54" t="s">
        <v>21</v>
      </c>
      <c r="C179" s="84" t="s">
        <v>945</v>
      </c>
      <c r="D179" s="54" t="s">
        <v>527</v>
      </c>
      <c r="E179" s="60" t="s">
        <v>528</v>
      </c>
      <c r="F179" s="85" t="s">
        <v>557</v>
      </c>
      <c r="G179" s="85" t="s">
        <v>558</v>
      </c>
      <c r="H179" s="86" t="s">
        <v>559</v>
      </c>
      <c r="I179" s="87" t="str">
        <f t="shared" si="6"/>
        <v>Golay1519_PC02</v>
      </c>
      <c r="J179" s="87" t="str">
        <f t="shared" si="7"/>
        <v>gtaAACTTGGCCGTAcgACACACCGCCCGTCGCTACT</v>
      </c>
      <c r="K179" s="54" t="s">
        <v>620</v>
      </c>
      <c r="L179" s="60" t="s">
        <v>1925</v>
      </c>
      <c r="M179" s="54" t="s">
        <v>561</v>
      </c>
      <c r="N179" s="85">
        <v>5</v>
      </c>
      <c r="O179" s="54" t="s">
        <v>565</v>
      </c>
      <c r="P179" s="54">
        <v>37</v>
      </c>
    </row>
    <row r="180" spans="2:16">
      <c r="B180" s="54" t="s">
        <v>20</v>
      </c>
      <c r="C180" s="54" t="s">
        <v>946</v>
      </c>
      <c r="D180" s="54" t="s">
        <v>529</v>
      </c>
      <c r="E180" s="60" t="s">
        <v>530</v>
      </c>
      <c r="F180" s="85" t="s">
        <v>557</v>
      </c>
      <c r="G180" s="85" t="s">
        <v>558</v>
      </c>
      <c r="H180" s="86" t="s">
        <v>559</v>
      </c>
      <c r="I180" s="87" t="str">
        <f t="shared" si="6"/>
        <v>Golay1520_S0173</v>
      </c>
      <c r="J180" s="87" t="str">
        <f t="shared" si="7"/>
        <v>gtaCATACGATACAGcgACACACCGCCCGTCGCTACT</v>
      </c>
      <c r="K180" s="54" t="s">
        <v>620</v>
      </c>
      <c r="L180" s="60" t="s">
        <v>1925</v>
      </c>
      <c r="M180" s="54" t="s">
        <v>561</v>
      </c>
      <c r="N180" s="85">
        <v>5</v>
      </c>
      <c r="O180" s="54" t="s">
        <v>564</v>
      </c>
      <c r="P180" s="54">
        <v>37</v>
      </c>
    </row>
    <row r="181" spans="2:16">
      <c r="B181" s="54" t="s">
        <v>19</v>
      </c>
      <c r="C181" s="54" t="s">
        <v>947</v>
      </c>
      <c r="D181" s="54" t="s">
        <v>531</v>
      </c>
      <c r="E181" s="60" t="s">
        <v>532</v>
      </c>
      <c r="F181" s="85" t="s">
        <v>557</v>
      </c>
      <c r="G181" s="85" t="s">
        <v>558</v>
      </c>
      <c r="H181" s="86" t="s">
        <v>559</v>
      </c>
      <c r="I181" s="87" t="str">
        <f t="shared" si="6"/>
        <v>Golay1521_S0056</v>
      </c>
      <c r="J181" s="87" t="str">
        <f t="shared" si="7"/>
        <v>gtaGGTTGAGAAGAGcgACACACCGCCCGTCGCTACT</v>
      </c>
      <c r="K181" s="54" t="s">
        <v>620</v>
      </c>
      <c r="L181" s="60" t="s">
        <v>1925</v>
      </c>
      <c r="M181" s="54" t="s">
        <v>561</v>
      </c>
      <c r="N181" s="85">
        <v>5</v>
      </c>
      <c r="O181" s="54" t="s">
        <v>564</v>
      </c>
      <c r="P181" s="54">
        <v>37</v>
      </c>
    </row>
    <row r="182" spans="2:16">
      <c r="B182" s="54" t="s">
        <v>18</v>
      </c>
      <c r="C182" s="84" t="s">
        <v>948</v>
      </c>
      <c r="D182" s="54" t="s">
        <v>533</v>
      </c>
      <c r="E182" s="60" t="s">
        <v>534</v>
      </c>
      <c r="F182" s="85" t="s">
        <v>557</v>
      </c>
      <c r="G182" s="85" t="s">
        <v>558</v>
      </c>
      <c r="H182" s="86" t="s">
        <v>559</v>
      </c>
      <c r="I182" s="87" t="str">
        <f t="shared" si="6"/>
        <v>Golay1522_SNEG05</v>
      </c>
      <c r="J182" s="87" t="str">
        <f t="shared" si="7"/>
        <v>gtaCTGGGAGTTGTTcgACACACCGCCCGTCGCTACT</v>
      </c>
      <c r="K182" s="54" t="s">
        <v>620</v>
      </c>
      <c r="L182" s="60" t="s">
        <v>1925</v>
      </c>
      <c r="M182" s="54" t="s">
        <v>561</v>
      </c>
      <c r="N182" s="85">
        <v>5</v>
      </c>
      <c r="O182" s="54" t="s">
        <v>960</v>
      </c>
      <c r="P182" s="54">
        <v>37</v>
      </c>
    </row>
    <row r="183" spans="2:16">
      <c r="B183" s="54" t="s">
        <v>17</v>
      </c>
      <c r="C183" s="54" t="s">
        <v>949</v>
      </c>
      <c r="D183" s="54" t="s">
        <v>535</v>
      </c>
      <c r="E183" s="60" t="s">
        <v>536</v>
      </c>
      <c r="F183" s="85" t="s">
        <v>557</v>
      </c>
      <c r="G183" s="85" t="s">
        <v>558</v>
      </c>
      <c r="H183" s="86" t="s">
        <v>559</v>
      </c>
      <c r="I183" s="87" t="str">
        <f t="shared" si="6"/>
        <v>Golay1523_S0315</v>
      </c>
      <c r="J183" s="87" t="str">
        <f t="shared" si="7"/>
        <v>gtaATCATCTCGGCGcgACACACCGCCCGTCGCTACT</v>
      </c>
      <c r="K183" s="54" t="s">
        <v>620</v>
      </c>
      <c r="L183" s="60" t="s">
        <v>1925</v>
      </c>
      <c r="M183" s="54" t="s">
        <v>561</v>
      </c>
      <c r="N183" s="85">
        <v>5</v>
      </c>
      <c r="O183" s="54" t="s">
        <v>564</v>
      </c>
      <c r="P183" s="54">
        <v>37</v>
      </c>
    </row>
    <row r="184" spans="2:16">
      <c r="B184" s="54" t="s">
        <v>16</v>
      </c>
      <c r="C184" s="54" t="s">
        <v>950</v>
      </c>
      <c r="D184" s="54" t="s">
        <v>537</v>
      </c>
      <c r="E184" s="60" t="s">
        <v>538</v>
      </c>
      <c r="F184" s="85" t="s">
        <v>557</v>
      </c>
      <c r="G184" s="85" t="s">
        <v>558</v>
      </c>
      <c r="H184" s="86" t="s">
        <v>559</v>
      </c>
      <c r="I184" s="87" t="str">
        <f t="shared" si="6"/>
        <v>Golay1524_S0268</v>
      </c>
      <c r="J184" s="87" t="str">
        <f t="shared" si="7"/>
        <v>gtaATTACCCACAGGcgACACACCGCCCGTCGCTACT</v>
      </c>
      <c r="K184" s="54" t="s">
        <v>620</v>
      </c>
      <c r="L184" s="60" t="s">
        <v>1925</v>
      </c>
      <c r="M184" s="54" t="s">
        <v>561</v>
      </c>
      <c r="N184" s="85">
        <v>5</v>
      </c>
      <c r="O184" s="54" t="s">
        <v>564</v>
      </c>
      <c r="P184" s="54">
        <v>37</v>
      </c>
    </row>
    <row r="185" spans="2:16">
      <c r="B185" s="54" t="s">
        <v>15</v>
      </c>
      <c r="C185" s="54" t="s">
        <v>951</v>
      </c>
      <c r="D185" s="54" t="s">
        <v>539</v>
      </c>
      <c r="E185" s="60" t="s">
        <v>540</v>
      </c>
      <c r="F185" s="85" t="s">
        <v>557</v>
      </c>
      <c r="G185" s="85" t="s">
        <v>558</v>
      </c>
      <c r="H185" s="86" t="s">
        <v>559</v>
      </c>
      <c r="I185" s="87" t="str">
        <f t="shared" si="6"/>
        <v>Golay1525_S0103</v>
      </c>
      <c r="J185" s="87" t="str">
        <f t="shared" si="7"/>
        <v>gtaCACATCAGCGCTcgACACACCGCCCGTCGCTACT</v>
      </c>
      <c r="K185" s="54" t="s">
        <v>620</v>
      </c>
      <c r="L185" s="60" t="s">
        <v>1925</v>
      </c>
      <c r="M185" s="54" t="s">
        <v>561</v>
      </c>
      <c r="N185" s="85">
        <v>5</v>
      </c>
      <c r="O185" s="54" t="s">
        <v>564</v>
      </c>
      <c r="P185" s="54">
        <v>37</v>
      </c>
    </row>
    <row r="186" spans="2:16">
      <c r="B186" s="54" t="s">
        <v>14</v>
      </c>
      <c r="C186" s="54" t="s">
        <v>952</v>
      </c>
      <c r="D186" s="54" t="s">
        <v>541</v>
      </c>
      <c r="E186" s="60" t="s">
        <v>542</v>
      </c>
      <c r="F186" s="85" t="s">
        <v>557</v>
      </c>
      <c r="G186" s="85" t="s">
        <v>558</v>
      </c>
      <c r="H186" s="86" t="s">
        <v>559</v>
      </c>
      <c r="I186" s="87" t="str">
        <f t="shared" si="6"/>
        <v>Golay1526_S0220</v>
      </c>
      <c r="J186" s="87" t="str">
        <f t="shared" si="7"/>
        <v>gtaTGACCATAGTGAcgACACACCGCCCGTCGCTACT</v>
      </c>
      <c r="K186" s="54" t="s">
        <v>620</v>
      </c>
      <c r="L186" s="60" t="s">
        <v>1925</v>
      </c>
      <c r="M186" s="54" t="s">
        <v>561</v>
      </c>
      <c r="N186" s="85">
        <v>5</v>
      </c>
      <c r="O186" s="54" t="s">
        <v>564</v>
      </c>
      <c r="P186" s="54">
        <v>37</v>
      </c>
    </row>
    <row r="187" spans="2:16">
      <c r="B187" s="54" t="s">
        <v>13</v>
      </c>
      <c r="C187" s="54" t="s">
        <v>953</v>
      </c>
      <c r="D187" s="54" t="s">
        <v>543</v>
      </c>
      <c r="E187" s="60" t="s">
        <v>544</v>
      </c>
      <c r="F187" s="85" t="s">
        <v>557</v>
      </c>
      <c r="G187" s="85" t="s">
        <v>558</v>
      </c>
      <c r="H187" s="86" t="s">
        <v>559</v>
      </c>
      <c r="I187" s="87" t="str">
        <f t="shared" si="6"/>
        <v>Golay1527_S0050</v>
      </c>
      <c r="J187" s="87" t="str">
        <f t="shared" si="7"/>
        <v>gtaGATAAGCGCCTTcgACACACCGCCCGTCGCTACT</v>
      </c>
      <c r="K187" s="54" t="s">
        <v>620</v>
      </c>
      <c r="L187" s="60" t="s">
        <v>1925</v>
      </c>
      <c r="M187" s="54" t="s">
        <v>561</v>
      </c>
      <c r="N187" s="85">
        <v>5</v>
      </c>
      <c r="O187" s="54" t="s">
        <v>564</v>
      </c>
      <c r="P187" s="54">
        <v>37</v>
      </c>
    </row>
    <row r="188" spans="2:16">
      <c r="B188" s="54" t="s">
        <v>12</v>
      </c>
      <c r="C188" s="54" t="s">
        <v>954</v>
      </c>
      <c r="D188" s="54" t="s">
        <v>545</v>
      </c>
      <c r="E188" s="60" t="s">
        <v>546</v>
      </c>
      <c r="F188" s="85" t="s">
        <v>557</v>
      </c>
      <c r="G188" s="85" t="s">
        <v>558</v>
      </c>
      <c r="H188" s="86" t="s">
        <v>559</v>
      </c>
      <c r="I188" s="87" t="str">
        <f t="shared" si="6"/>
        <v>Golay1528_S0234</v>
      </c>
      <c r="J188" s="87" t="str">
        <f t="shared" si="7"/>
        <v>gtaTAGTCTAAGGGTcgACACACCGCCCGTCGCTACT</v>
      </c>
      <c r="K188" s="54" t="s">
        <v>620</v>
      </c>
      <c r="L188" s="60" t="s">
        <v>1925</v>
      </c>
      <c r="M188" s="54" t="s">
        <v>561</v>
      </c>
      <c r="N188" s="85">
        <v>5</v>
      </c>
      <c r="O188" s="54" t="s">
        <v>564</v>
      </c>
      <c r="P188" s="54">
        <v>37</v>
      </c>
    </row>
    <row r="189" spans="2:16">
      <c r="B189" s="54" t="s">
        <v>11</v>
      </c>
      <c r="C189" s="54" t="s">
        <v>955</v>
      </c>
      <c r="D189" s="54" t="s">
        <v>547</v>
      </c>
      <c r="E189" s="60" t="s">
        <v>548</v>
      </c>
      <c r="F189" s="85" t="s">
        <v>557</v>
      </c>
      <c r="G189" s="85" t="s">
        <v>558</v>
      </c>
      <c r="H189" s="86" t="s">
        <v>559</v>
      </c>
      <c r="I189" s="87" t="str">
        <f t="shared" si="6"/>
        <v>Golay1529_S0188</v>
      </c>
      <c r="J189" s="87" t="str">
        <f t="shared" si="7"/>
        <v>gtaAATTAGGCGTGTcgACACACCGCCCGTCGCTACT</v>
      </c>
      <c r="K189" s="54" t="s">
        <v>620</v>
      </c>
      <c r="L189" s="60" t="s">
        <v>1925</v>
      </c>
      <c r="M189" s="54" t="s">
        <v>561</v>
      </c>
      <c r="N189" s="85">
        <v>5</v>
      </c>
      <c r="O189" s="54" t="s">
        <v>564</v>
      </c>
      <c r="P189" s="54">
        <v>37</v>
      </c>
    </row>
    <row r="190" spans="2:16">
      <c r="B190" s="54" t="s">
        <v>10</v>
      </c>
      <c r="C190" s="84" t="s">
        <v>956</v>
      </c>
      <c r="D190" s="54" t="s">
        <v>549</v>
      </c>
      <c r="E190" s="60" t="s">
        <v>550</v>
      </c>
      <c r="F190" s="85" t="s">
        <v>557</v>
      </c>
      <c r="G190" s="85" t="s">
        <v>558</v>
      </c>
      <c r="H190" s="86" t="s">
        <v>559</v>
      </c>
      <c r="I190" s="87" t="str">
        <f t="shared" si="6"/>
        <v>Golay1530_S0127D</v>
      </c>
      <c r="J190" s="87" t="str">
        <f t="shared" si="7"/>
        <v>gtaTGCTCTTGCTCTcgACACACCGCCCGTCGCTACT</v>
      </c>
      <c r="K190" s="54" t="s">
        <v>620</v>
      </c>
      <c r="L190" s="60" t="s">
        <v>1925</v>
      </c>
      <c r="M190" s="54" t="s">
        <v>561</v>
      </c>
      <c r="N190" s="85">
        <v>5</v>
      </c>
      <c r="O190" s="54" t="s">
        <v>564</v>
      </c>
      <c r="P190" s="54">
        <v>37</v>
      </c>
    </row>
    <row r="191" spans="2:16">
      <c r="B191" s="54" t="s">
        <v>9</v>
      </c>
      <c r="C191" s="84" t="s">
        <v>957</v>
      </c>
      <c r="D191" s="54" t="s">
        <v>551</v>
      </c>
      <c r="E191" s="60" t="s">
        <v>552</v>
      </c>
      <c r="F191" s="85" t="s">
        <v>557</v>
      </c>
      <c r="G191" s="85" t="s">
        <v>558</v>
      </c>
      <c r="H191" s="86" t="s">
        <v>559</v>
      </c>
      <c r="I191" s="87" t="str">
        <f t="shared" si="6"/>
        <v>Golay1531_S0275D</v>
      </c>
      <c r="J191" s="87" t="str">
        <f t="shared" si="7"/>
        <v>gtaTCCACTAGAGCAcgACACACCGCCCGTCGCTACT</v>
      </c>
      <c r="K191" s="54" t="s">
        <v>620</v>
      </c>
      <c r="L191" s="60" t="s">
        <v>1925</v>
      </c>
      <c r="M191" s="54" t="s">
        <v>561</v>
      </c>
      <c r="N191" s="85">
        <v>5</v>
      </c>
      <c r="O191" s="54" t="s">
        <v>564</v>
      </c>
      <c r="P191" s="54">
        <v>37</v>
      </c>
    </row>
    <row r="192" spans="2:16">
      <c r="B192" s="54" t="s">
        <v>8</v>
      </c>
      <c r="C192" s="84" t="s">
        <v>958</v>
      </c>
      <c r="D192" s="54" t="s">
        <v>553</v>
      </c>
      <c r="E192" s="60" t="s">
        <v>554</v>
      </c>
      <c r="F192" s="85" t="s">
        <v>557</v>
      </c>
      <c r="G192" s="85" t="s">
        <v>558</v>
      </c>
      <c r="H192" s="86" t="s">
        <v>559</v>
      </c>
      <c r="I192" s="87" t="str">
        <f t="shared" si="6"/>
        <v>Golay1532_S0087D</v>
      </c>
      <c r="J192" s="87" t="str">
        <f t="shared" si="7"/>
        <v>gtaCATTGCAAAGCAcgACACACCGCCCGTCGCTACT</v>
      </c>
      <c r="K192" s="54" t="s">
        <v>620</v>
      </c>
      <c r="L192" s="60" t="s">
        <v>1925</v>
      </c>
      <c r="M192" s="54" t="s">
        <v>561</v>
      </c>
      <c r="N192" s="85">
        <v>5</v>
      </c>
      <c r="O192" s="54" t="s">
        <v>564</v>
      </c>
      <c r="P192" s="54">
        <v>37</v>
      </c>
    </row>
    <row r="193" spans="1:18">
      <c r="B193" s="54" t="s">
        <v>7</v>
      </c>
      <c r="C193" s="84" t="s">
        <v>959</v>
      </c>
      <c r="D193" s="54" t="s">
        <v>555</v>
      </c>
      <c r="E193" s="60" t="s">
        <v>556</v>
      </c>
      <c r="F193" s="85" t="s">
        <v>557</v>
      </c>
      <c r="G193" s="85" t="s">
        <v>558</v>
      </c>
      <c r="H193" s="86" t="s">
        <v>559</v>
      </c>
      <c r="I193" s="87" t="str">
        <f t="shared" si="6"/>
        <v>Golay1533_S0181D</v>
      </c>
      <c r="J193" s="87" t="str">
        <f t="shared" si="7"/>
        <v>gtaGACGGCTATGTTcgACACACCGCCCGTCGCTACT</v>
      </c>
      <c r="K193" s="54" t="s">
        <v>620</v>
      </c>
      <c r="L193" s="60" t="s">
        <v>1925</v>
      </c>
      <c r="M193" s="54" t="s">
        <v>561</v>
      </c>
      <c r="N193" s="85">
        <v>5</v>
      </c>
      <c r="O193" s="54" t="s">
        <v>564</v>
      </c>
      <c r="P193" s="54">
        <v>37</v>
      </c>
    </row>
    <row r="194" spans="1:18">
      <c r="A194" s="58" t="s">
        <v>609</v>
      </c>
      <c r="B194" s="43" t="s">
        <v>103</v>
      </c>
      <c r="C194" s="59" t="s">
        <v>961</v>
      </c>
      <c r="D194" s="59" t="s">
        <v>365</v>
      </c>
      <c r="E194" s="88" t="s">
        <v>366</v>
      </c>
      <c r="F194" s="89" t="s">
        <v>557</v>
      </c>
      <c r="G194" s="89" t="s">
        <v>558</v>
      </c>
      <c r="H194" s="76" t="s">
        <v>559</v>
      </c>
      <c r="I194" s="90" t="str">
        <f>(D194&amp;"_"&amp;C194)</f>
        <v>Golay0070_S0325</v>
      </c>
      <c r="J194" s="90" t="str">
        <f>CONCATENATE(F194,E194,G194,H194)</f>
        <v>gtaTATCGACACAAGcgACACACCGCCCGTCGCTACT</v>
      </c>
      <c r="K194" s="59" t="s">
        <v>359</v>
      </c>
      <c r="L194" s="88" t="s">
        <v>560</v>
      </c>
      <c r="M194" s="59" t="s">
        <v>561</v>
      </c>
      <c r="N194" s="89">
        <v>5</v>
      </c>
      <c r="O194" s="59" t="s">
        <v>564</v>
      </c>
      <c r="P194" s="59">
        <v>37</v>
      </c>
      <c r="Q194" s="59"/>
      <c r="R194" s="59"/>
    </row>
    <row r="195" spans="1:18">
      <c r="A195" s="121" t="s">
        <v>1932</v>
      </c>
      <c r="B195" s="28" t="s">
        <v>102</v>
      </c>
      <c r="C195" s="54" t="s">
        <v>962</v>
      </c>
      <c r="D195" s="54" t="s">
        <v>367</v>
      </c>
      <c r="E195" s="60" t="s">
        <v>368</v>
      </c>
      <c r="F195" s="85" t="s">
        <v>557</v>
      </c>
      <c r="G195" s="85" t="s">
        <v>558</v>
      </c>
      <c r="H195" s="86" t="s">
        <v>559</v>
      </c>
      <c r="I195" s="87" t="str">
        <f t="shared" ref="I195:I258" si="8">(D195&amp;"_"&amp;C195)</f>
        <v>Golay0071_S0093</v>
      </c>
      <c r="J195" s="87" t="str">
        <f t="shared" ref="J195:J258" si="9">CONCATENATE(F195,E195,G195,H195)</f>
        <v>gtaGATTCCGGCTCAcgACACACCGCCCGTCGCTACT</v>
      </c>
      <c r="K195" s="54" t="s">
        <v>359</v>
      </c>
      <c r="L195" s="60" t="s">
        <v>560</v>
      </c>
      <c r="M195" s="54" t="s">
        <v>561</v>
      </c>
      <c r="N195" s="85">
        <v>5</v>
      </c>
      <c r="O195" s="54" t="s">
        <v>564</v>
      </c>
      <c r="P195" s="54">
        <v>37</v>
      </c>
    </row>
    <row r="196" spans="1:18">
      <c r="B196" s="28" t="s">
        <v>101</v>
      </c>
      <c r="C196" s="54" t="s">
        <v>963</v>
      </c>
      <c r="D196" s="54" t="s">
        <v>369</v>
      </c>
      <c r="E196" s="60" t="s">
        <v>370</v>
      </c>
      <c r="F196" s="85" t="s">
        <v>557</v>
      </c>
      <c r="G196" s="85" t="s">
        <v>558</v>
      </c>
      <c r="H196" s="86" t="s">
        <v>559</v>
      </c>
      <c r="I196" s="87" t="str">
        <f t="shared" si="8"/>
        <v>Golay0072_S0023</v>
      </c>
      <c r="J196" s="87" t="str">
        <f t="shared" si="9"/>
        <v>gtaCGTAATTGCCGCcgACACACCGCCCGTCGCTACT</v>
      </c>
      <c r="K196" s="54" t="s">
        <v>359</v>
      </c>
      <c r="L196" s="60" t="s">
        <v>560</v>
      </c>
      <c r="M196" s="54" t="s">
        <v>561</v>
      </c>
      <c r="N196" s="85">
        <v>5</v>
      </c>
      <c r="O196" s="54" t="s">
        <v>564</v>
      </c>
      <c r="P196" s="54">
        <v>37</v>
      </c>
    </row>
    <row r="197" spans="1:18">
      <c r="B197" s="28" t="s">
        <v>100</v>
      </c>
      <c r="C197" s="54" t="s">
        <v>964</v>
      </c>
      <c r="D197" s="54" t="s">
        <v>371</v>
      </c>
      <c r="E197" s="60" t="s">
        <v>372</v>
      </c>
      <c r="F197" s="85" t="s">
        <v>557</v>
      </c>
      <c r="G197" s="85" t="s">
        <v>558</v>
      </c>
      <c r="H197" s="86" t="s">
        <v>559</v>
      </c>
      <c r="I197" s="87" t="str">
        <f t="shared" si="8"/>
        <v>Golay0073_S0259</v>
      </c>
      <c r="J197" s="87" t="str">
        <f t="shared" si="9"/>
        <v>gtaGGTGACTAGTTCcgACACACCGCCCGTCGCTACT</v>
      </c>
      <c r="K197" s="54" t="s">
        <v>359</v>
      </c>
      <c r="L197" s="60" t="s">
        <v>560</v>
      </c>
      <c r="M197" s="54" t="s">
        <v>561</v>
      </c>
      <c r="N197" s="85">
        <v>5</v>
      </c>
      <c r="O197" s="54" t="s">
        <v>564</v>
      </c>
      <c r="P197" s="54">
        <v>37</v>
      </c>
    </row>
    <row r="198" spans="1:18">
      <c r="A198" s="93"/>
      <c r="B198" s="28" t="s">
        <v>99</v>
      </c>
      <c r="C198" s="54" t="s">
        <v>965</v>
      </c>
      <c r="D198" s="54" t="s">
        <v>373</v>
      </c>
      <c r="E198" s="60" t="s">
        <v>374</v>
      </c>
      <c r="F198" s="85" t="s">
        <v>557</v>
      </c>
      <c r="G198" s="85" t="s">
        <v>558</v>
      </c>
      <c r="H198" s="86" t="s">
        <v>559</v>
      </c>
      <c r="I198" s="87" t="str">
        <f t="shared" si="8"/>
        <v>Golay0074_S0159</v>
      </c>
      <c r="J198" s="87" t="str">
        <f t="shared" si="9"/>
        <v>gtaATGGGTTCCGTCcgACACACCGCCCGTCGCTACT</v>
      </c>
      <c r="K198" s="54" t="s">
        <v>359</v>
      </c>
      <c r="L198" s="60" t="s">
        <v>560</v>
      </c>
      <c r="M198" s="54" t="s">
        <v>561</v>
      </c>
      <c r="N198" s="85">
        <v>5</v>
      </c>
      <c r="O198" s="54" t="s">
        <v>564</v>
      </c>
      <c r="P198" s="54">
        <v>37</v>
      </c>
    </row>
    <row r="199" spans="1:18">
      <c r="B199" s="28" t="s">
        <v>98</v>
      </c>
      <c r="C199" s="54" t="s">
        <v>966</v>
      </c>
      <c r="D199" s="54" t="s">
        <v>375</v>
      </c>
      <c r="E199" s="60" t="s">
        <v>376</v>
      </c>
      <c r="F199" s="85" t="s">
        <v>557</v>
      </c>
      <c r="G199" s="85" t="s">
        <v>558</v>
      </c>
      <c r="H199" s="86" t="s">
        <v>559</v>
      </c>
      <c r="I199" s="87" t="str">
        <f t="shared" si="8"/>
        <v>Golay0075_S0016</v>
      </c>
      <c r="J199" s="87" t="str">
        <f t="shared" si="9"/>
        <v>gtaTAGGCATGCTTGcgACACACCGCCCGTCGCTACT</v>
      </c>
      <c r="K199" s="54" t="s">
        <v>359</v>
      </c>
      <c r="L199" s="60" t="s">
        <v>560</v>
      </c>
      <c r="M199" s="54" t="s">
        <v>561</v>
      </c>
      <c r="N199" s="85">
        <v>5</v>
      </c>
      <c r="O199" s="54" t="s">
        <v>564</v>
      </c>
      <c r="P199" s="54">
        <v>37</v>
      </c>
    </row>
    <row r="200" spans="1:18">
      <c r="B200" s="28" t="s">
        <v>97</v>
      </c>
      <c r="C200" s="54" t="s">
        <v>967</v>
      </c>
      <c r="D200" s="54" t="s">
        <v>377</v>
      </c>
      <c r="E200" s="60" t="s">
        <v>378</v>
      </c>
      <c r="F200" s="85" t="s">
        <v>557</v>
      </c>
      <c r="G200" s="85" t="s">
        <v>558</v>
      </c>
      <c r="H200" s="86" t="s">
        <v>559</v>
      </c>
      <c r="I200" s="87" t="str">
        <f t="shared" si="8"/>
        <v>Golay0076_S0237</v>
      </c>
      <c r="J200" s="87" t="str">
        <f t="shared" si="9"/>
        <v>gtaAACTAGTTCAGGcgACACACCGCCCGTCGCTACT</v>
      </c>
      <c r="K200" s="54" t="s">
        <v>359</v>
      </c>
      <c r="L200" s="60" t="s">
        <v>560</v>
      </c>
      <c r="M200" s="54" t="s">
        <v>561</v>
      </c>
      <c r="N200" s="85">
        <v>5</v>
      </c>
      <c r="O200" s="54" t="s">
        <v>564</v>
      </c>
      <c r="P200" s="54">
        <v>37</v>
      </c>
    </row>
    <row r="201" spans="1:18">
      <c r="B201" s="28" t="s">
        <v>96</v>
      </c>
      <c r="C201" s="54" t="s">
        <v>968</v>
      </c>
      <c r="D201" s="54" t="s">
        <v>379</v>
      </c>
      <c r="E201" s="60" t="s">
        <v>380</v>
      </c>
      <c r="F201" s="85" t="s">
        <v>557</v>
      </c>
      <c r="G201" s="85" t="s">
        <v>558</v>
      </c>
      <c r="H201" s="86" t="s">
        <v>559</v>
      </c>
      <c r="I201" s="87" t="str">
        <f t="shared" si="8"/>
        <v>Golay0077_S0106</v>
      </c>
      <c r="J201" s="87" t="str">
        <f t="shared" si="9"/>
        <v>gtaATTCTGCCGAAGcgACACACCGCCCGTCGCTACT</v>
      </c>
      <c r="K201" s="54" t="s">
        <v>359</v>
      </c>
      <c r="L201" s="60" t="s">
        <v>560</v>
      </c>
      <c r="M201" s="54" t="s">
        <v>561</v>
      </c>
      <c r="N201" s="85">
        <v>5</v>
      </c>
      <c r="O201" s="54" t="s">
        <v>564</v>
      </c>
      <c r="P201" s="54">
        <v>37</v>
      </c>
    </row>
    <row r="202" spans="1:18">
      <c r="B202" s="28" t="s">
        <v>95</v>
      </c>
      <c r="C202" s="54" t="s">
        <v>969</v>
      </c>
      <c r="D202" s="54" t="s">
        <v>381</v>
      </c>
      <c r="E202" s="60" t="s">
        <v>382</v>
      </c>
      <c r="F202" s="85" t="s">
        <v>557</v>
      </c>
      <c r="G202" s="85" t="s">
        <v>558</v>
      </c>
      <c r="H202" s="86" t="s">
        <v>559</v>
      </c>
      <c r="I202" s="87" t="str">
        <f t="shared" si="8"/>
        <v>Golay0078_S0331</v>
      </c>
      <c r="J202" s="87" t="str">
        <f t="shared" si="9"/>
        <v>gtaAGCATGTCCCGTcgACACACCGCCCGTCGCTACT</v>
      </c>
      <c r="K202" s="54" t="s">
        <v>359</v>
      </c>
      <c r="L202" s="60" t="s">
        <v>560</v>
      </c>
      <c r="M202" s="54" t="s">
        <v>561</v>
      </c>
      <c r="N202" s="85">
        <v>5</v>
      </c>
      <c r="O202" s="54" t="s">
        <v>564</v>
      </c>
      <c r="P202" s="54">
        <v>37</v>
      </c>
    </row>
    <row r="203" spans="1:18">
      <c r="B203" s="28" t="s">
        <v>94</v>
      </c>
      <c r="C203" s="54" t="s">
        <v>970</v>
      </c>
      <c r="D203" s="54" t="s">
        <v>383</v>
      </c>
      <c r="E203" s="60" t="s">
        <v>384</v>
      </c>
      <c r="F203" s="85" t="s">
        <v>557</v>
      </c>
      <c r="G203" s="85" t="s">
        <v>558</v>
      </c>
      <c r="H203" s="86" t="s">
        <v>559</v>
      </c>
      <c r="I203" s="87" t="str">
        <f t="shared" si="8"/>
        <v>Golay0079_S0280</v>
      </c>
      <c r="J203" s="87" t="str">
        <f t="shared" si="9"/>
        <v>gtaGTACGATATGACcgACACACCGCCCGTCGCTACT</v>
      </c>
      <c r="K203" s="54" t="s">
        <v>359</v>
      </c>
      <c r="L203" s="60" t="s">
        <v>560</v>
      </c>
      <c r="M203" s="54" t="s">
        <v>561</v>
      </c>
      <c r="N203" s="85">
        <v>5</v>
      </c>
      <c r="O203" s="54" t="s">
        <v>564</v>
      </c>
      <c r="P203" s="54">
        <v>37</v>
      </c>
    </row>
    <row r="204" spans="1:18">
      <c r="B204" s="28" t="s">
        <v>93</v>
      </c>
      <c r="C204" s="54" t="s">
        <v>971</v>
      </c>
      <c r="D204" s="54" t="s">
        <v>385</v>
      </c>
      <c r="E204" s="60" t="s">
        <v>386</v>
      </c>
      <c r="F204" s="85" t="s">
        <v>557</v>
      </c>
      <c r="G204" s="85" t="s">
        <v>558</v>
      </c>
      <c r="H204" s="86" t="s">
        <v>559</v>
      </c>
      <c r="I204" s="87" t="str">
        <f t="shared" si="8"/>
        <v>Golay0080_S0213</v>
      </c>
      <c r="J204" s="87" t="str">
        <f t="shared" si="9"/>
        <v>gtaGTGGTGGTTTCCcgACACACCGCCCGTCGCTACT</v>
      </c>
      <c r="K204" s="54" t="s">
        <v>359</v>
      </c>
      <c r="L204" s="60" t="s">
        <v>560</v>
      </c>
      <c r="M204" s="54" t="s">
        <v>561</v>
      </c>
      <c r="N204" s="85">
        <v>5</v>
      </c>
      <c r="O204" s="54" t="s">
        <v>564</v>
      </c>
      <c r="P204" s="54">
        <v>37</v>
      </c>
    </row>
    <row r="205" spans="1:18">
      <c r="B205" s="28" t="s">
        <v>92</v>
      </c>
      <c r="C205" s="54" t="s">
        <v>972</v>
      </c>
      <c r="D205" s="54" t="s">
        <v>387</v>
      </c>
      <c r="E205" s="60" t="s">
        <v>388</v>
      </c>
      <c r="F205" s="85" t="s">
        <v>557</v>
      </c>
      <c r="G205" s="85" t="s">
        <v>558</v>
      </c>
      <c r="H205" s="86" t="s">
        <v>559</v>
      </c>
      <c r="I205" s="87" t="str">
        <f t="shared" si="8"/>
        <v>Golay0081_S0360</v>
      </c>
      <c r="J205" s="87" t="str">
        <f t="shared" si="9"/>
        <v>gtaTAGTATGCGCAAcgACACACCGCCCGTCGCTACT</v>
      </c>
      <c r="K205" s="54" t="s">
        <v>359</v>
      </c>
      <c r="L205" s="60" t="s">
        <v>560</v>
      </c>
      <c r="M205" s="54" t="s">
        <v>561</v>
      </c>
      <c r="N205" s="85">
        <v>5</v>
      </c>
      <c r="O205" s="54" t="s">
        <v>564</v>
      </c>
      <c r="P205" s="54">
        <v>37</v>
      </c>
    </row>
    <row r="206" spans="1:18">
      <c r="B206" s="28" t="s">
        <v>91</v>
      </c>
      <c r="C206" s="54" t="s">
        <v>973</v>
      </c>
      <c r="D206" s="54" t="s">
        <v>389</v>
      </c>
      <c r="E206" s="60" t="s">
        <v>390</v>
      </c>
      <c r="F206" s="85" t="s">
        <v>557</v>
      </c>
      <c r="G206" s="85" t="s">
        <v>558</v>
      </c>
      <c r="H206" s="86" t="s">
        <v>559</v>
      </c>
      <c r="I206" s="87" t="str">
        <f t="shared" si="8"/>
        <v>Golay0082_S0318</v>
      </c>
      <c r="J206" s="87" t="str">
        <f t="shared" si="9"/>
        <v>gtaTGCGCTGAATGTcgACACACCGCCCGTCGCTACT</v>
      </c>
      <c r="K206" s="54" t="s">
        <v>359</v>
      </c>
      <c r="L206" s="60" t="s">
        <v>560</v>
      </c>
      <c r="M206" s="54" t="s">
        <v>561</v>
      </c>
      <c r="N206" s="85">
        <v>5</v>
      </c>
      <c r="O206" s="54" t="s">
        <v>564</v>
      </c>
      <c r="P206" s="54">
        <v>37</v>
      </c>
    </row>
    <row r="207" spans="1:18">
      <c r="B207" s="28" t="s">
        <v>90</v>
      </c>
      <c r="C207" s="54" t="s">
        <v>974</v>
      </c>
      <c r="D207" s="54" t="s">
        <v>391</v>
      </c>
      <c r="E207" s="60" t="s">
        <v>392</v>
      </c>
      <c r="F207" s="85" t="s">
        <v>557</v>
      </c>
      <c r="G207" s="85" t="s">
        <v>558</v>
      </c>
      <c r="H207" s="86" t="s">
        <v>559</v>
      </c>
      <c r="I207" s="87" t="str">
        <f t="shared" si="8"/>
        <v>Golay0083_S0343</v>
      </c>
      <c r="J207" s="87" t="str">
        <f t="shared" si="9"/>
        <v>gtaATGGCTGTCAGTcgACACACCGCCCGTCGCTACT</v>
      </c>
      <c r="K207" s="54" t="s">
        <v>359</v>
      </c>
      <c r="L207" s="60" t="s">
        <v>560</v>
      </c>
      <c r="M207" s="54" t="s">
        <v>561</v>
      </c>
      <c r="N207" s="85">
        <v>5</v>
      </c>
      <c r="O207" s="54" t="s">
        <v>564</v>
      </c>
      <c r="P207" s="54">
        <v>37</v>
      </c>
    </row>
    <row r="208" spans="1:18">
      <c r="B208" s="28" t="s">
        <v>89</v>
      </c>
      <c r="C208" s="54" t="s">
        <v>975</v>
      </c>
      <c r="D208" s="54" t="s">
        <v>393</v>
      </c>
      <c r="E208" s="60" t="s">
        <v>394</v>
      </c>
      <c r="F208" s="85" t="s">
        <v>557</v>
      </c>
      <c r="G208" s="85" t="s">
        <v>558</v>
      </c>
      <c r="H208" s="86" t="s">
        <v>559</v>
      </c>
      <c r="I208" s="87" t="str">
        <f t="shared" si="8"/>
        <v>Golay0084_S0132</v>
      </c>
      <c r="J208" s="87" t="str">
        <f t="shared" si="9"/>
        <v>gtaGTTCTCTTCTCGcgACACACCGCCCGTCGCTACT</v>
      </c>
      <c r="K208" s="54" t="s">
        <v>359</v>
      </c>
      <c r="L208" s="60" t="s">
        <v>560</v>
      </c>
      <c r="M208" s="54" t="s">
        <v>561</v>
      </c>
      <c r="N208" s="85">
        <v>5</v>
      </c>
      <c r="O208" s="54" t="s">
        <v>564</v>
      </c>
      <c r="P208" s="54">
        <v>37</v>
      </c>
    </row>
    <row r="209" spans="2:16">
      <c r="B209" s="28" t="s">
        <v>88</v>
      </c>
      <c r="C209" s="54" t="s">
        <v>976</v>
      </c>
      <c r="D209" s="54" t="s">
        <v>395</v>
      </c>
      <c r="E209" s="60" t="s">
        <v>396</v>
      </c>
      <c r="F209" s="85" t="s">
        <v>557</v>
      </c>
      <c r="G209" s="85" t="s">
        <v>558</v>
      </c>
      <c r="H209" s="86" t="s">
        <v>559</v>
      </c>
      <c r="I209" s="87" t="str">
        <f t="shared" si="8"/>
        <v>Golay0085_S0126</v>
      </c>
      <c r="J209" s="87" t="str">
        <f t="shared" si="9"/>
        <v>gtaCGTAAGATGCCTcgACACACCGCCCGTCGCTACT</v>
      </c>
      <c r="K209" s="54" t="s">
        <v>359</v>
      </c>
      <c r="L209" s="60" t="s">
        <v>560</v>
      </c>
      <c r="M209" s="54" t="s">
        <v>561</v>
      </c>
      <c r="N209" s="85">
        <v>5</v>
      </c>
      <c r="O209" s="54" t="s">
        <v>564</v>
      </c>
      <c r="P209" s="54">
        <v>37</v>
      </c>
    </row>
    <row r="210" spans="2:16">
      <c r="B210" s="28" t="s">
        <v>87</v>
      </c>
      <c r="C210" s="54" t="s">
        <v>977</v>
      </c>
      <c r="D210" s="54" t="s">
        <v>397</v>
      </c>
      <c r="E210" s="60" t="s">
        <v>398</v>
      </c>
      <c r="F210" s="85" t="s">
        <v>557</v>
      </c>
      <c r="G210" s="85" t="s">
        <v>558</v>
      </c>
      <c r="H210" s="86" t="s">
        <v>559</v>
      </c>
      <c r="I210" s="87" t="str">
        <f t="shared" si="8"/>
        <v>Golay0086_S0114</v>
      </c>
      <c r="J210" s="87" t="str">
        <f t="shared" si="9"/>
        <v>gtaGCGTTCTAGCTGcgACACACCGCCCGTCGCTACT</v>
      </c>
      <c r="K210" s="54" t="s">
        <v>359</v>
      </c>
      <c r="L210" s="60" t="s">
        <v>560</v>
      </c>
      <c r="M210" s="54" t="s">
        <v>561</v>
      </c>
      <c r="N210" s="85">
        <v>5</v>
      </c>
      <c r="O210" s="54" t="s">
        <v>564</v>
      </c>
      <c r="P210" s="54">
        <v>37</v>
      </c>
    </row>
    <row r="211" spans="2:16">
      <c r="B211" s="28" t="s">
        <v>86</v>
      </c>
      <c r="C211" s="84" t="s">
        <v>978</v>
      </c>
      <c r="D211" s="54" t="s">
        <v>399</v>
      </c>
      <c r="E211" s="60" t="s">
        <v>400</v>
      </c>
      <c r="F211" s="85" t="s">
        <v>557</v>
      </c>
      <c r="G211" s="85" t="s">
        <v>558</v>
      </c>
      <c r="H211" s="86" t="s">
        <v>559</v>
      </c>
      <c r="I211" s="87" t="str">
        <f t="shared" si="8"/>
        <v>Golay0087_PC03</v>
      </c>
      <c r="J211" s="87" t="str">
        <f t="shared" si="9"/>
        <v>gtaGTTGTTCTGGGAcgACACACCGCCCGTCGCTACT</v>
      </c>
      <c r="K211" s="54" t="s">
        <v>359</v>
      </c>
      <c r="L211" s="60" t="s">
        <v>560</v>
      </c>
      <c r="M211" s="54" t="s">
        <v>561</v>
      </c>
      <c r="N211" s="85">
        <v>5</v>
      </c>
      <c r="O211" s="54" t="s">
        <v>565</v>
      </c>
      <c r="P211" s="54">
        <v>37</v>
      </c>
    </row>
    <row r="212" spans="2:16">
      <c r="B212" s="28" t="s">
        <v>85</v>
      </c>
      <c r="C212" s="54" t="s">
        <v>979</v>
      </c>
      <c r="D212" s="54" t="s">
        <v>401</v>
      </c>
      <c r="E212" s="60" t="s">
        <v>402</v>
      </c>
      <c r="F212" s="85" t="s">
        <v>557</v>
      </c>
      <c r="G212" s="85" t="s">
        <v>558</v>
      </c>
      <c r="H212" s="86" t="s">
        <v>559</v>
      </c>
      <c r="I212" s="87" t="str">
        <f t="shared" si="8"/>
        <v>Golay0088_S0354</v>
      </c>
      <c r="J212" s="87" t="str">
        <f t="shared" si="9"/>
        <v>gtaGGACTTCCAGCTcgACACACCGCCCGTCGCTACT</v>
      </c>
      <c r="K212" s="54" t="s">
        <v>359</v>
      </c>
      <c r="L212" s="60" t="s">
        <v>560</v>
      </c>
      <c r="M212" s="54" t="s">
        <v>561</v>
      </c>
      <c r="N212" s="85">
        <v>5</v>
      </c>
      <c r="O212" s="54" t="s">
        <v>564</v>
      </c>
      <c r="P212" s="54">
        <v>37</v>
      </c>
    </row>
    <row r="213" spans="2:16">
      <c r="B213" s="28" t="s">
        <v>84</v>
      </c>
      <c r="C213" s="54" t="s">
        <v>980</v>
      </c>
      <c r="D213" s="54" t="s">
        <v>403</v>
      </c>
      <c r="E213" s="60" t="s">
        <v>404</v>
      </c>
      <c r="F213" s="85" t="s">
        <v>557</v>
      </c>
      <c r="G213" s="85" t="s">
        <v>558</v>
      </c>
      <c r="H213" s="86" t="s">
        <v>559</v>
      </c>
      <c r="I213" s="87" t="str">
        <f t="shared" si="8"/>
        <v>Golay0089_S0340</v>
      </c>
      <c r="J213" s="87" t="str">
        <f t="shared" si="9"/>
        <v>gtaCTCACAACCGTGcgACACACCGCCCGTCGCTACT</v>
      </c>
      <c r="K213" s="54" t="s">
        <v>359</v>
      </c>
      <c r="L213" s="60" t="s">
        <v>560</v>
      </c>
      <c r="M213" s="54" t="s">
        <v>561</v>
      </c>
      <c r="N213" s="85">
        <v>5</v>
      </c>
      <c r="O213" s="54" t="s">
        <v>564</v>
      </c>
      <c r="P213" s="54">
        <v>37</v>
      </c>
    </row>
    <row r="214" spans="2:16">
      <c r="B214" s="28" t="s">
        <v>83</v>
      </c>
      <c r="C214" s="54" t="s">
        <v>981</v>
      </c>
      <c r="D214" s="54" t="s">
        <v>405</v>
      </c>
      <c r="E214" s="60" t="s">
        <v>406</v>
      </c>
      <c r="F214" s="85" t="s">
        <v>557</v>
      </c>
      <c r="G214" s="85" t="s">
        <v>558</v>
      </c>
      <c r="H214" s="86" t="s">
        <v>559</v>
      </c>
      <c r="I214" s="87" t="str">
        <f t="shared" si="8"/>
        <v>Golay0090_S0152</v>
      </c>
      <c r="J214" s="87" t="str">
        <f t="shared" si="9"/>
        <v>gtaCTGCTATTCCTCcgACACACCGCCCGTCGCTACT</v>
      </c>
      <c r="K214" s="54" t="s">
        <v>359</v>
      </c>
      <c r="L214" s="60" t="s">
        <v>560</v>
      </c>
      <c r="M214" s="54" t="s">
        <v>561</v>
      </c>
      <c r="N214" s="85">
        <v>5</v>
      </c>
      <c r="O214" s="54" t="s">
        <v>564</v>
      </c>
      <c r="P214" s="54">
        <v>37</v>
      </c>
    </row>
    <row r="215" spans="2:16">
      <c r="B215" s="28" t="s">
        <v>82</v>
      </c>
      <c r="C215" s="54" t="s">
        <v>982</v>
      </c>
      <c r="D215" s="54" t="s">
        <v>407</v>
      </c>
      <c r="E215" s="60" t="s">
        <v>408</v>
      </c>
      <c r="F215" s="85" t="s">
        <v>557</v>
      </c>
      <c r="G215" s="85" t="s">
        <v>558</v>
      </c>
      <c r="H215" s="86" t="s">
        <v>559</v>
      </c>
      <c r="I215" s="87" t="str">
        <f t="shared" si="8"/>
        <v>Golay0091_S0329</v>
      </c>
      <c r="J215" s="87" t="str">
        <f t="shared" si="9"/>
        <v>gtaATGTCACCGCTGcgACACACCGCCCGTCGCTACT</v>
      </c>
      <c r="K215" s="54" t="s">
        <v>359</v>
      </c>
      <c r="L215" s="60" t="s">
        <v>560</v>
      </c>
      <c r="M215" s="54" t="s">
        <v>561</v>
      </c>
      <c r="N215" s="85">
        <v>5</v>
      </c>
      <c r="O215" s="54" t="s">
        <v>564</v>
      </c>
      <c r="P215" s="54">
        <v>37</v>
      </c>
    </row>
    <row r="216" spans="2:16">
      <c r="B216" s="28" t="s">
        <v>81</v>
      </c>
      <c r="C216" s="54" t="s">
        <v>983</v>
      </c>
      <c r="D216" s="54" t="s">
        <v>409</v>
      </c>
      <c r="E216" s="60" t="s">
        <v>410</v>
      </c>
      <c r="F216" s="85" t="s">
        <v>557</v>
      </c>
      <c r="G216" s="85" t="s">
        <v>558</v>
      </c>
      <c r="H216" s="86" t="s">
        <v>559</v>
      </c>
      <c r="I216" s="87" t="str">
        <f t="shared" si="8"/>
        <v>Golay0092_S0246</v>
      </c>
      <c r="J216" s="87" t="str">
        <f t="shared" si="9"/>
        <v>gtaTGTAACGCCGATcgACACACCGCCCGTCGCTACT</v>
      </c>
      <c r="K216" s="54" t="s">
        <v>359</v>
      </c>
      <c r="L216" s="60" t="s">
        <v>560</v>
      </c>
      <c r="M216" s="54" t="s">
        <v>561</v>
      </c>
      <c r="N216" s="85">
        <v>5</v>
      </c>
      <c r="O216" s="54" t="s">
        <v>564</v>
      </c>
      <c r="P216" s="54">
        <v>37</v>
      </c>
    </row>
    <row r="217" spans="2:16">
      <c r="B217" s="28" t="s">
        <v>80</v>
      </c>
      <c r="C217" s="54" t="s">
        <v>984</v>
      </c>
      <c r="D217" s="54" t="s">
        <v>411</v>
      </c>
      <c r="E217" s="60" t="s">
        <v>412</v>
      </c>
      <c r="F217" s="85" t="s">
        <v>557</v>
      </c>
      <c r="G217" s="85" t="s">
        <v>558</v>
      </c>
      <c r="H217" s="86" t="s">
        <v>559</v>
      </c>
      <c r="I217" s="87" t="str">
        <f t="shared" si="8"/>
        <v>Golay0093_S0061</v>
      </c>
      <c r="J217" s="87" t="str">
        <f t="shared" si="9"/>
        <v>gtaAGCAGAACATCTcgACACACCGCCCGTCGCTACT</v>
      </c>
      <c r="K217" s="54" t="s">
        <v>359</v>
      </c>
      <c r="L217" s="60" t="s">
        <v>560</v>
      </c>
      <c r="M217" s="54" t="s">
        <v>561</v>
      </c>
      <c r="N217" s="85">
        <v>5</v>
      </c>
      <c r="O217" s="54" t="s">
        <v>564</v>
      </c>
      <c r="P217" s="54">
        <v>37</v>
      </c>
    </row>
    <row r="218" spans="2:16">
      <c r="B218" s="28" t="s">
        <v>79</v>
      </c>
      <c r="C218" s="54" t="s">
        <v>985</v>
      </c>
      <c r="D218" s="54" t="s">
        <v>413</v>
      </c>
      <c r="E218" s="60" t="s">
        <v>414</v>
      </c>
      <c r="F218" s="85" t="s">
        <v>557</v>
      </c>
      <c r="G218" s="85" t="s">
        <v>558</v>
      </c>
      <c r="H218" s="86" t="s">
        <v>559</v>
      </c>
      <c r="I218" s="87" t="str">
        <f t="shared" si="8"/>
        <v>Golay0094_S0160</v>
      </c>
      <c r="J218" s="87" t="str">
        <f t="shared" si="9"/>
        <v>gtaTGGAGTAGGTGGcgACACACCGCCCGTCGCTACT</v>
      </c>
      <c r="K218" s="54" t="s">
        <v>359</v>
      </c>
      <c r="L218" s="60" t="s">
        <v>560</v>
      </c>
      <c r="M218" s="54" t="s">
        <v>561</v>
      </c>
      <c r="N218" s="85">
        <v>5</v>
      </c>
      <c r="O218" s="54" t="s">
        <v>564</v>
      </c>
      <c r="P218" s="54">
        <v>37</v>
      </c>
    </row>
    <row r="219" spans="2:16">
      <c r="B219" s="29" t="s">
        <v>78</v>
      </c>
      <c r="C219" s="54" t="s">
        <v>986</v>
      </c>
      <c r="D219" s="54" t="s">
        <v>415</v>
      </c>
      <c r="E219" s="60" t="s">
        <v>416</v>
      </c>
      <c r="F219" s="85" t="s">
        <v>557</v>
      </c>
      <c r="G219" s="85" t="s">
        <v>558</v>
      </c>
      <c r="H219" s="86" t="s">
        <v>559</v>
      </c>
      <c r="I219" s="87" t="str">
        <f t="shared" si="8"/>
        <v>Golay0095_S0076</v>
      </c>
      <c r="J219" s="87" t="str">
        <f t="shared" si="9"/>
        <v>gtaTTGGCTCTATTCcgACACACCGCCCGTCGCTACT</v>
      </c>
      <c r="K219" s="54" t="s">
        <v>359</v>
      </c>
      <c r="L219" s="60" t="s">
        <v>560</v>
      </c>
      <c r="M219" s="54" t="s">
        <v>561</v>
      </c>
      <c r="N219" s="85">
        <v>5</v>
      </c>
      <c r="O219" s="54" t="s">
        <v>564</v>
      </c>
      <c r="P219" s="54">
        <v>37</v>
      </c>
    </row>
    <row r="220" spans="2:16">
      <c r="B220" s="54" t="s">
        <v>77</v>
      </c>
      <c r="C220" s="54" t="s">
        <v>987</v>
      </c>
      <c r="D220" s="54" t="s">
        <v>417</v>
      </c>
      <c r="E220" s="60" t="s">
        <v>418</v>
      </c>
      <c r="F220" s="85" t="s">
        <v>557</v>
      </c>
      <c r="G220" s="85" t="s">
        <v>558</v>
      </c>
      <c r="H220" s="86" t="s">
        <v>559</v>
      </c>
      <c r="I220" s="87" t="str">
        <f t="shared" si="8"/>
        <v>Golay0096_S0253</v>
      </c>
      <c r="J220" s="87" t="str">
        <f t="shared" si="9"/>
        <v>gtaGATCCCACGTACcgACACACCGCCCGTCGCTACT</v>
      </c>
      <c r="K220" s="54" t="s">
        <v>359</v>
      </c>
      <c r="L220" s="60" t="s">
        <v>560</v>
      </c>
      <c r="M220" s="54" t="s">
        <v>561</v>
      </c>
      <c r="N220" s="85">
        <v>5</v>
      </c>
      <c r="O220" s="54" t="s">
        <v>564</v>
      </c>
      <c r="P220" s="54">
        <v>37</v>
      </c>
    </row>
    <row r="221" spans="2:16">
      <c r="B221" s="54" t="s">
        <v>76</v>
      </c>
      <c r="C221" s="54" t="s">
        <v>988</v>
      </c>
      <c r="D221" s="54" t="s">
        <v>419</v>
      </c>
      <c r="E221" s="60" t="s">
        <v>420</v>
      </c>
      <c r="F221" s="85" t="s">
        <v>557</v>
      </c>
      <c r="G221" s="85" t="s">
        <v>558</v>
      </c>
      <c r="H221" s="86" t="s">
        <v>559</v>
      </c>
      <c r="I221" s="87" t="str">
        <f t="shared" si="8"/>
        <v>Golay0097_S0238</v>
      </c>
      <c r="J221" s="87" t="str">
        <f t="shared" si="9"/>
        <v>gtaTACCGCTTCTTCcgACACACCGCCCGTCGCTACT</v>
      </c>
      <c r="K221" s="54" t="s">
        <v>359</v>
      </c>
      <c r="L221" s="60" t="s">
        <v>560</v>
      </c>
      <c r="M221" s="54" t="s">
        <v>561</v>
      </c>
      <c r="N221" s="85">
        <v>5</v>
      </c>
      <c r="O221" s="54" t="s">
        <v>564</v>
      </c>
      <c r="P221" s="54">
        <v>37</v>
      </c>
    </row>
    <row r="222" spans="2:16">
      <c r="B222" s="54" t="s">
        <v>75</v>
      </c>
      <c r="C222" s="54" t="s">
        <v>989</v>
      </c>
      <c r="D222" s="54" t="s">
        <v>421</v>
      </c>
      <c r="E222" s="60" t="s">
        <v>422</v>
      </c>
      <c r="F222" s="85" t="s">
        <v>557</v>
      </c>
      <c r="G222" s="85" t="s">
        <v>558</v>
      </c>
      <c r="H222" s="86" t="s">
        <v>559</v>
      </c>
      <c r="I222" s="87" t="str">
        <f t="shared" si="8"/>
        <v>Golay0098_S0058</v>
      </c>
      <c r="J222" s="87" t="str">
        <f t="shared" si="9"/>
        <v>gtaTGTGCGATAACAcgACACACCGCCCGTCGCTACT</v>
      </c>
      <c r="K222" s="54" t="s">
        <v>359</v>
      </c>
      <c r="L222" s="60" t="s">
        <v>560</v>
      </c>
      <c r="M222" s="54" t="s">
        <v>561</v>
      </c>
      <c r="N222" s="85">
        <v>5</v>
      </c>
      <c r="O222" s="54" t="s">
        <v>564</v>
      </c>
      <c r="P222" s="54">
        <v>37</v>
      </c>
    </row>
    <row r="223" spans="2:16">
      <c r="B223" s="54" t="s">
        <v>74</v>
      </c>
      <c r="C223" s="54" t="s">
        <v>990</v>
      </c>
      <c r="D223" s="54" t="s">
        <v>423</v>
      </c>
      <c r="E223" s="60" t="s">
        <v>424</v>
      </c>
      <c r="F223" s="85" t="s">
        <v>557</v>
      </c>
      <c r="G223" s="85" t="s">
        <v>558</v>
      </c>
      <c r="H223" s="86" t="s">
        <v>559</v>
      </c>
      <c r="I223" s="87" t="str">
        <f t="shared" si="8"/>
        <v>Golay0099_S0226</v>
      </c>
      <c r="J223" s="87" t="str">
        <f t="shared" si="9"/>
        <v>gtaGATTATCGACGAcgACACACCGCCCGTCGCTACT</v>
      </c>
      <c r="K223" s="54" t="s">
        <v>359</v>
      </c>
      <c r="L223" s="60" t="s">
        <v>560</v>
      </c>
      <c r="M223" s="54" t="s">
        <v>561</v>
      </c>
      <c r="N223" s="85">
        <v>5</v>
      </c>
      <c r="O223" s="54" t="s">
        <v>564</v>
      </c>
      <c r="P223" s="54">
        <v>37</v>
      </c>
    </row>
    <row r="224" spans="2:16">
      <c r="B224" s="54" t="s">
        <v>73</v>
      </c>
      <c r="C224" s="54" t="s">
        <v>991</v>
      </c>
      <c r="D224" s="54" t="s">
        <v>425</v>
      </c>
      <c r="E224" s="60" t="s">
        <v>426</v>
      </c>
      <c r="F224" s="85" t="s">
        <v>557</v>
      </c>
      <c r="G224" s="85" t="s">
        <v>558</v>
      </c>
      <c r="H224" s="86" t="s">
        <v>559</v>
      </c>
      <c r="I224" s="87" t="str">
        <f t="shared" si="8"/>
        <v>Golay0100_S0040</v>
      </c>
      <c r="J224" s="87" t="str">
        <f t="shared" si="9"/>
        <v>gtaGCCTAGCCCAATcgACACACCGCCCGTCGCTACT</v>
      </c>
      <c r="K224" s="54" t="s">
        <v>359</v>
      </c>
      <c r="L224" s="60" t="s">
        <v>560</v>
      </c>
      <c r="M224" s="54" t="s">
        <v>561</v>
      </c>
      <c r="N224" s="85">
        <v>5</v>
      </c>
      <c r="O224" s="54" t="s">
        <v>564</v>
      </c>
      <c r="P224" s="54">
        <v>37</v>
      </c>
    </row>
    <row r="225" spans="2:16">
      <c r="B225" s="54" t="s">
        <v>72</v>
      </c>
      <c r="C225" s="54" t="s">
        <v>992</v>
      </c>
      <c r="D225" s="54" t="s">
        <v>427</v>
      </c>
      <c r="E225" s="60" t="s">
        <v>428</v>
      </c>
      <c r="F225" s="85" t="s">
        <v>557</v>
      </c>
      <c r="G225" s="85" t="s">
        <v>558</v>
      </c>
      <c r="H225" s="86" t="s">
        <v>559</v>
      </c>
      <c r="I225" s="87" t="str">
        <f t="shared" si="8"/>
        <v>Golay0101_S0240</v>
      </c>
      <c r="J225" s="87" t="str">
        <f t="shared" si="9"/>
        <v>gtaGATGTATGTGGTcgACACACCGCCCGTCGCTACT</v>
      </c>
      <c r="K225" s="54" t="s">
        <v>359</v>
      </c>
      <c r="L225" s="60" t="s">
        <v>560</v>
      </c>
      <c r="M225" s="54" t="s">
        <v>561</v>
      </c>
      <c r="N225" s="85">
        <v>5</v>
      </c>
      <c r="O225" s="54" t="s">
        <v>564</v>
      </c>
      <c r="P225" s="54">
        <v>37</v>
      </c>
    </row>
    <row r="226" spans="2:16">
      <c r="B226" s="54" t="s">
        <v>71</v>
      </c>
      <c r="C226" s="54" t="s">
        <v>993</v>
      </c>
      <c r="D226" s="54" t="s">
        <v>429</v>
      </c>
      <c r="E226" s="60" t="s">
        <v>430</v>
      </c>
      <c r="F226" s="85" t="s">
        <v>557</v>
      </c>
      <c r="G226" s="85" t="s">
        <v>558</v>
      </c>
      <c r="H226" s="86" t="s">
        <v>559</v>
      </c>
      <c r="I226" s="87" t="str">
        <f t="shared" si="8"/>
        <v>Golay0102_S0347</v>
      </c>
      <c r="J226" s="87" t="str">
        <f t="shared" si="9"/>
        <v>gtaACTCCTTGTGTTcgACACACCGCCCGTCGCTACT</v>
      </c>
      <c r="K226" s="54" t="s">
        <v>359</v>
      </c>
      <c r="L226" s="60" t="s">
        <v>560</v>
      </c>
      <c r="M226" s="54" t="s">
        <v>561</v>
      </c>
      <c r="N226" s="85">
        <v>5</v>
      </c>
      <c r="O226" s="54" t="s">
        <v>564</v>
      </c>
      <c r="P226" s="54">
        <v>37</v>
      </c>
    </row>
    <row r="227" spans="2:16">
      <c r="B227" s="54" t="s">
        <v>70</v>
      </c>
      <c r="C227" s="54" t="s">
        <v>994</v>
      </c>
      <c r="D227" s="54" t="s">
        <v>431</v>
      </c>
      <c r="E227" s="60" t="s">
        <v>432</v>
      </c>
      <c r="F227" s="85" t="s">
        <v>557</v>
      </c>
      <c r="G227" s="85" t="s">
        <v>558</v>
      </c>
      <c r="H227" s="86" t="s">
        <v>559</v>
      </c>
      <c r="I227" s="87" t="str">
        <f t="shared" si="8"/>
        <v>Golay0103_S0193</v>
      </c>
      <c r="J227" s="87" t="str">
        <f t="shared" si="9"/>
        <v>gtaGTCACGGACATTcgACACACCGCCCGTCGCTACT</v>
      </c>
      <c r="K227" s="54" t="s">
        <v>359</v>
      </c>
      <c r="L227" s="60" t="s">
        <v>560</v>
      </c>
      <c r="M227" s="54" t="s">
        <v>561</v>
      </c>
      <c r="N227" s="85">
        <v>5</v>
      </c>
      <c r="O227" s="54" t="s">
        <v>564</v>
      </c>
      <c r="P227" s="54">
        <v>37</v>
      </c>
    </row>
    <row r="228" spans="2:16">
      <c r="B228" s="54" t="s">
        <v>69</v>
      </c>
      <c r="C228" s="54" t="s">
        <v>995</v>
      </c>
      <c r="D228" s="54" t="s">
        <v>433</v>
      </c>
      <c r="E228" s="60" t="s">
        <v>434</v>
      </c>
      <c r="F228" s="85" t="s">
        <v>557</v>
      </c>
      <c r="G228" s="85" t="s">
        <v>558</v>
      </c>
      <c r="H228" s="86" t="s">
        <v>559</v>
      </c>
      <c r="I228" s="87" t="str">
        <f t="shared" si="8"/>
        <v>Golay0104_S0300</v>
      </c>
      <c r="J228" s="87" t="str">
        <f t="shared" si="9"/>
        <v>gtaGCGAGCGAAGTAcgACACACCGCCCGTCGCTACT</v>
      </c>
      <c r="K228" s="54" t="s">
        <v>359</v>
      </c>
      <c r="L228" s="60" t="s">
        <v>560</v>
      </c>
      <c r="M228" s="54" t="s">
        <v>561</v>
      </c>
      <c r="N228" s="85">
        <v>5</v>
      </c>
      <c r="O228" s="54" t="s">
        <v>564</v>
      </c>
      <c r="P228" s="54">
        <v>37</v>
      </c>
    </row>
    <row r="229" spans="2:16">
      <c r="B229" s="54" t="s">
        <v>68</v>
      </c>
      <c r="C229" s="54" t="s">
        <v>996</v>
      </c>
      <c r="D229" s="54" t="s">
        <v>435</v>
      </c>
      <c r="E229" s="60" t="s">
        <v>436</v>
      </c>
      <c r="F229" s="85" t="s">
        <v>557</v>
      </c>
      <c r="G229" s="85" t="s">
        <v>558</v>
      </c>
      <c r="H229" s="86" t="s">
        <v>559</v>
      </c>
      <c r="I229" s="87" t="str">
        <f t="shared" si="8"/>
        <v>Golay0105_S0359</v>
      </c>
      <c r="J229" s="87" t="str">
        <f t="shared" si="9"/>
        <v>gtaATCTACCGAAGCcgACACACCGCCCGTCGCTACT</v>
      </c>
      <c r="K229" s="54" t="s">
        <v>359</v>
      </c>
      <c r="L229" s="60" t="s">
        <v>560</v>
      </c>
      <c r="M229" s="54" t="s">
        <v>561</v>
      </c>
      <c r="N229" s="85">
        <v>5</v>
      </c>
      <c r="O229" s="54" t="s">
        <v>564</v>
      </c>
      <c r="P229" s="54">
        <v>37</v>
      </c>
    </row>
    <row r="230" spans="2:16">
      <c r="B230" s="54" t="s">
        <v>67</v>
      </c>
      <c r="C230" s="54" t="s">
        <v>997</v>
      </c>
      <c r="D230" s="54" t="s">
        <v>437</v>
      </c>
      <c r="E230" s="60" t="s">
        <v>438</v>
      </c>
      <c r="F230" s="85" t="s">
        <v>557</v>
      </c>
      <c r="G230" s="85" t="s">
        <v>558</v>
      </c>
      <c r="H230" s="86" t="s">
        <v>559</v>
      </c>
      <c r="I230" s="87" t="str">
        <f t="shared" si="8"/>
        <v>Golay0106_S0014</v>
      </c>
      <c r="J230" s="87" t="str">
        <f t="shared" si="9"/>
        <v>gtaACTTGGTGTAAGcgACACACCGCCCGTCGCTACT</v>
      </c>
      <c r="K230" s="54" t="s">
        <v>359</v>
      </c>
      <c r="L230" s="60" t="s">
        <v>560</v>
      </c>
      <c r="M230" s="54" t="s">
        <v>561</v>
      </c>
      <c r="N230" s="85">
        <v>5</v>
      </c>
      <c r="O230" s="54" t="s">
        <v>564</v>
      </c>
      <c r="P230" s="54">
        <v>37</v>
      </c>
    </row>
    <row r="231" spans="2:16">
      <c r="B231" s="54" t="s">
        <v>66</v>
      </c>
      <c r="C231" s="54" t="s">
        <v>998</v>
      </c>
      <c r="D231" s="54" t="s">
        <v>439</v>
      </c>
      <c r="E231" s="60" t="s">
        <v>440</v>
      </c>
      <c r="F231" s="85" t="s">
        <v>557</v>
      </c>
      <c r="G231" s="85" t="s">
        <v>558</v>
      </c>
      <c r="H231" s="86" t="s">
        <v>559</v>
      </c>
      <c r="I231" s="87" t="str">
        <f t="shared" si="8"/>
        <v>Golay0107_S0313</v>
      </c>
      <c r="J231" s="87" t="str">
        <f t="shared" si="9"/>
        <v>gtaTCTTGGAGGTCAcgACACACCGCCCGTCGCTACT</v>
      </c>
      <c r="K231" s="54" t="s">
        <v>359</v>
      </c>
      <c r="L231" s="60" t="s">
        <v>560</v>
      </c>
      <c r="M231" s="54" t="s">
        <v>561</v>
      </c>
      <c r="N231" s="85">
        <v>5</v>
      </c>
      <c r="O231" s="54" t="s">
        <v>564</v>
      </c>
      <c r="P231" s="54">
        <v>37</v>
      </c>
    </row>
    <row r="232" spans="2:16">
      <c r="B232" s="54" t="s">
        <v>65</v>
      </c>
      <c r="C232" s="54" t="s">
        <v>999</v>
      </c>
      <c r="D232" s="54" t="s">
        <v>441</v>
      </c>
      <c r="E232" s="60" t="s">
        <v>442</v>
      </c>
      <c r="F232" s="85" t="s">
        <v>557</v>
      </c>
      <c r="G232" s="85" t="s">
        <v>558</v>
      </c>
      <c r="H232" s="86" t="s">
        <v>559</v>
      </c>
      <c r="I232" s="87" t="str">
        <f t="shared" si="8"/>
        <v>Golay0108_S0011</v>
      </c>
      <c r="J232" s="87" t="str">
        <f t="shared" si="9"/>
        <v>gtaTCACCTCCTTGTcgACACACCGCCCGTCGCTACT</v>
      </c>
      <c r="K232" s="54" t="s">
        <v>359</v>
      </c>
      <c r="L232" s="60" t="s">
        <v>560</v>
      </c>
      <c r="M232" s="54" t="s">
        <v>561</v>
      </c>
      <c r="N232" s="85">
        <v>5</v>
      </c>
      <c r="O232" s="54" t="s">
        <v>564</v>
      </c>
      <c r="P232" s="54">
        <v>37</v>
      </c>
    </row>
    <row r="233" spans="2:16">
      <c r="B233" s="54" t="s">
        <v>64</v>
      </c>
      <c r="C233" s="54" t="s">
        <v>1000</v>
      </c>
      <c r="D233" s="54" t="s">
        <v>443</v>
      </c>
      <c r="E233" s="60" t="s">
        <v>444</v>
      </c>
      <c r="F233" s="85" t="s">
        <v>557</v>
      </c>
      <c r="G233" s="85" t="s">
        <v>558</v>
      </c>
      <c r="H233" s="86" t="s">
        <v>559</v>
      </c>
      <c r="I233" s="87" t="str">
        <f t="shared" si="8"/>
        <v>Golay0109_S0185</v>
      </c>
      <c r="J233" s="87" t="str">
        <f t="shared" si="9"/>
        <v>gtaGCACACCTGATAcgACACACCGCCCGTCGCTACT</v>
      </c>
      <c r="K233" s="54" t="s">
        <v>359</v>
      </c>
      <c r="L233" s="60" t="s">
        <v>560</v>
      </c>
      <c r="M233" s="54" t="s">
        <v>561</v>
      </c>
      <c r="N233" s="85">
        <v>5</v>
      </c>
      <c r="O233" s="54" t="s">
        <v>564</v>
      </c>
      <c r="P233" s="54">
        <v>37</v>
      </c>
    </row>
    <row r="234" spans="2:16">
      <c r="B234" s="54" t="s">
        <v>63</v>
      </c>
      <c r="C234" s="54" t="s">
        <v>1001</v>
      </c>
      <c r="D234" s="54" t="s">
        <v>445</v>
      </c>
      <c r="E234" s="60" t="s">
        <v>446</v>
      </c>
      <c r="F234" s="85" t="s">
        <v>557</v>
      </c>
      <c r="G234" s="85" t="s">
        <v>558</v>
      </c>
      <c r="H234" s="86" t="s">
        <v>559</v>
      </c>
      <c r="I234" s="87" t="str">
        <f t="shared" si="8"/>
        <v>Golay0110_S0264</v>
      </c>
      <c r="J234" s="87" t="str">
        <f t="shared" si="9"/>
        <v>gtaGCGACAATTACAcgACACACCGCCCGTCGCTACT</v>
      </c>
      <c r="K234" s="54" t="s">
        <v>359</v>
      </c>
      <c r="L234" s="60" t="s">
        <v>560</v>
      </c>
      <c r="M234" s="54" t="s">
        <v>561</v>
      </c>
      <c r="N234" s="85">
        <v>5</v>
      </c>
      <c r="O234" s="54" t="s">
        <v>25</v>
      </c>
      <c r="P234" s="54">
        <v>37</v>
      </c>
    </row>
    <row r="235" spans="2:16">
      <c r="B235" s="54" t="s">
        <v>62</v>
      </c>
      <c r="C235" s="54" t="s">
        <v>1002</v>
      </c>
      <c r="D235" s="54" t="s">
        <v>447</v>
      </c>
      <c r="E235" s="60" t="s">
        <v>448</v>
      </c>
      <c r="F235" s="85" t="s">
        <v>557</v>
      </c>
      <c r="G235" s="85" t="s">
        <v>558</v>
      </c>
      <c r="H235" s="86" t="s">
        <v>559</v>
      </c>
      <c r="I235" s="87" t="str">
        <f t="shared" si="8"/>
        <v>Golay0111_S0337</v>
      </c>
      <c r="J235" s="87" t="str">
        <f t="shared" si="9"/>
        <v>gtaTCATGCTCCATTcgACACACCGCCCGTCGCTACT</v>
      </c>
      <c r="K235" s="54" t="s">
        <v>359</v>
      </c>
      <c r="L235" s="60" t="s">
        <v>560</v>
      </c>
      <c r="M235" s="54" t="s">
        <v>561</v>
      </c>
      <c r="N235" s="85">
        <v>5</v>
      </c>
      <c r="O235" s="54" t="s">
        <v>564</v>
      </c>
      <c r="P235" s="54">
        <v>37</v>
      </c>
    </row>
    <row r="236" spans="2:16">
      <c r="B236" s="54" t="s">
        <v>61</v>
      </c>
      <c r="C236" s="54" t="s">
        <v>1003</v>
      </c>
      <c r="D236" s="54" t="s">
        <v>449</v>
      </c>
      <c r="E236" s="60" t="s">
        <v>450</v>
      </c>
      <c r="F236" s="85" t="s">
        <v>557</v>
      </c>
      <c r="G236" s="85" t="s">
        <v>558</v>
      </c>
      <c r="H236" s="86" t="s">
        <v>559</v>
      </c>
      <c r="I236" s="87" t="str">
        <f t="shared" si="8"/>
        <v>Golay0112_S0154</v>
      </c>
      <c r="J236" s="87" t="str">
        <f t="shared" si="9"/>
        <v>gtaAGCTGTCAAGCTcgACACACCGCCCGTCGCTACT</v>
      </c>
      <c r="K236" s="54" t="s">
        <v>359</v>
      </c>
      <c r="L236" s="60" t="s">
        <v>560</v>
      </c>
      <c r="M236" s="54" t="s">
        <v>561</v>
      </c>
      <c r="N236" s="85">
        <v>5</v>
      </c>
      <c r="O236" s="54" t="s">
        <v>564</v>
      </c>
      <c r="P236" s="54">
        <v>37</v>
      </c>
    </row>
    <row r="237" spans="2:16">
      <c r="B237" s="54" t="s">
        <v>60</v>
      </c>
      <c r="C237" s="54" t="s">
        <v>1004</v>
      </c>
      <c r="D237" s="54" t="s">
        <v>451</v>
      </c>
      <c r="E237" s="60" t="s">
        <v>452</v>
      </c>
      <c r="F237" s="85" t="s">
        <v>557</v>
      </c>
      <c r="G237" s="85" t="s">
        <v>558</v>
      </c>
      <c r="H237" s="86" t="s">
        <v>559</v>
      </c>
      <c r="I237" s="87" t="str">
        <f t="shared" si="8"/>
        <v>Golay0113_S0298</v>
      </c>
      <c r="J237" s="87" t="str">
        <f t="shared" si="9"/>
        <v>gtaGAGAGCAACAGAcgACACACCGCCCGTCGCTACT</v>
      </c>
      <c r="K237" s="54" t="s">
        <v>359</v>
      </c>
      <c r="L237" s="60" t="s">
        <v>560</v>
      </c>
      <c r="M237" s="54" t="s">
        <v>561</v>
      </c>
      <c r="N237" s="85">
        <v>5</v>
      </c>
      <c r="O237" s="54" t="s">
        <v>564</v>
      </c>
      <c r="P237" s="54">
        <v>37</v>
      </c>
    </row>
    <row r="238" spans="2:16">
      <c r="B238" s="54" t="s">
        <v>59</v>
      </c>
      <c r="C238" s="54" t="s">
        <v>1005</v>
      </c>
      <c r="D238" s="54" t="s">
        <v>453</v>
      </c>
      <c r="E238" s="60" t="s">
        <v>454</v>
      </c>
      <c r="F238" s="85" t="s">
        <v>557</v>
      </c>
      <c r="G238" s="85" t="s">
        <v>558</v>
      </c>
      <c r="H238" s="86" t="s">
        <v>559</v>
      </c>
      <c r="I238" s="87" t="str">
        <f t="shared" si="8"/>
        <v>Golay0114_S0144</v>
      </c>
      <c r="J238" s="87" t="str">
        <f t="shared" si="9"/>
        <v>gtaTACTCGGGAACTcgACACACCGCCCGTCGCTACT</v>
      </c>
      <c r="K238" s="54" t="s">
        <v>359</v>
      </c>
      <c r="L238" s="60" t="s">
        <v>560</v>
      </c>
      <c r="M238" s="54" t="s">
        <v>561</v>
      </c>
      <c r="N238" s="85">
        <v>5</v>
      </c>
      <c r="O238" s="54" t="s">
        <v>564</v>
      </c>
      <c r="P238" s="54">
        <v>37</v>
      </c>
    </row>
    <row r="239" spans="2:16">
      <c r="B239" s="54" t="s">
        <v>58</v>
      </c>
      <c r="C239" s="54" t="s">
        <v>1006</v>
      </c>
      <c r="D239" s="54" t="s">
        <v>455</v>
      </c>
      <c r="E239" s="60" t="s">
        <v>456</v>
      </c>
      <c r="F239" s="85" t="s">
        <v>557</v>
      </c>
      <c r="G239" s="85" t="s">
        <v>558</v>
      </c>
      <c r="H239" s="86" t="s">
        <v>559</v>
      </c>
      <c r="I239" s="87" t="str">
        <f t="shared" si="8"/>
        <v>Golay0115_S0149</v>
      </c>
      <c r="J239" s="87" t="str">
        <f t="shared" si="9"/>
        <v>gtaCGTGCTTAGGCTcgACACACCGCCCGTCGCTACT</v>
      </c>
      <c r="K239" s="54" t="s">
        <v>359</v>
      </c>
      <c r="L239" s="60" t="s">
        <v>560</v>
      </c>
      <c r="M239" s="54" t="s">
        <v>561</v>
      </c>
      <c r="N239" s="85">
        <v>5</v>
      </c>
      <c r="O239" s="54" t="s">
        <v>564</v>
      </c>
      <c r="P239" s="54">
        <v>37</v>
      </c>
    </row>
    <row r="240" spans="2:16">
      <c r="B240" s="54" t="s">
        <v>57</v>
      </c>
      <c r="C240" s="54" t="s">
        <v>1007</v>
      </c>
      <c r="D240" s="54" t="s">
        <v>457</v>
      </c>
      <c r="E240" s="60" t="s">
        <v>458</v>
      </c>
      <c r="F240" s="85" t="s">
        <v>557</v>
      </c>
      <c r="G240" s="85" t="s">
        <v>558</v>
      </c>
      <c r="H240" s="86" t="s">
        <v>559</v>
      </c>
      <c r="I240" s="87" t="str">
        <f t="shared" si="8"/>
        <v>Golay0116_S0161</v>
      </c>
      <c r="J240" s="87" t="str">
        <f t="shared" si="9"/>
        <v>gtaTACCGAAGGTATcgACACACCGCCCGTCGCTACT</v>
      </c>
      <c r="K240" s="54" t="s">
        <v>359</v>
      </c>
      <c r="L240" s="60" t="s">
        <v>560</v>
      </c>
      <c r="M240" s="54" t="s">
        <v>561</v>
      </c>
      <c r="N240" s="85">
        <v>5</v>
      </c>
      <c r="O240" s="54" t="s">
        <v>564</v>
      </c>
      <c r="P240" s="54">
        <v>37</v>
      </c>
    </row>
    <row r="241" spans="2:16">
      <c r="B241" s="54" t="s">
        <v>56</v>
      </c>
      <c r="C241" s="54" t="s">
        <v>1008</v>
      </c>
      <c r="D241" s="54" t="s">
        <v>459</v>
      </c>
      <c r="E241" s="60" t="s">
        <v>460</v>
      </c>
      <c r="F241" s="85" t="s">
        <v>557</v>
      </c>
      <c r="G241" s="85" t="s">
        <v>558</v>
      </c>
      <c r="H241" s="86" t="s">
        <v>559</v>
      </c>
      <c r="I241" s="87" t="str">
        <f t="shared" si="8"/>
        <v>Golay0117_S0342</v>
      </c>
      <c r="J241" s="87" t="str">
        <f t="shared" si="9"/>
        <v>gtaCACTCATCATTCcgACACACCGCCCGTCGCTACT</v>
      </c>
      <c r="K241" s="54" t="s">
        <v>359</v>
      </c>
      <c r="L241" s="60" t="s">
        <v>560</v>
      </c>
      <c r="M241" s="54" t="s">
        <v>561</v>
      </c>
      <c r="N241" s="85">
        <v>5</v>
      </c>
      <c r="O241" s="54" t="s">
        <v>564</v>
      </c>
      <c r="P241" s="54">
        <v>37</v>
      </c>
    </row>
    <row r="242" spans="2:16">
      <c r="B242" s="54" t="s">
        <v>55</v>
      </c>
      <c r="C242" s="54" t="s">
        <v>1009</v>
      </c>
      <c r="D242" s="54" t="s">
        <v>461</v>
      </c>
      <c r="E242" s="60" t="s">
        <v>462</v>
      </c>
      <c r="F242" s="85" t="s">
        <v>557</v>
      </c>
      <c r="G242" s="85" t="s">
        <v>558</v>
      </c>
      <c r="H242" s="86" t="s">
        <v>559</v>
      </c>
      <c r="I242" s="87" t="str">
        <f t="shared" si="8"/>
        <v>Golay0118_S0142</v>
      </c>
      <c r="J242" s="87" t="str">
        <f t="shared" si="9"/>
        <v>gtaGTATTTCGGACGcgACACACCGCCCGTCGCTACT</v>
      </c>
      <c r="K242" s="54" t="s">
        <v>359</v>
      </c>
      <c r="L242" s="60" t="s">
        <v>560</v>
      </c>
      <c r="M242" s="54" t="s">
        <v>561</v>
      </c>
      <c r="N242" s="85">
        <v>5</v>
      </c>
      <c r="O242" s="54" t="s">
        <v>564</v>
      </c>
      <c r="P242" s="54">
        <v>37</v>
      </c>
    </row>
    <row r="243" spans="2:16">
      <c r="B243" s="54" t="s">
        <v>54</v>
      </c>
      <c r="C243" s="54" t="s">
        <v>1010</v>
      </c>
      <c r="D243" s="54" t="s">
        <v>463</v>
      </c>
      <c r="E243" s="60" t="s">
        <v>464</v>
      </c>
      <c r="F243" s="85" t="s">
        <v>557</v>
      </c>
      <c r="G243" s="85" t="s">
        <v>558</v>
      </c>
      <c r="H243" s="86" t="s">
        <v>559</v>
      </c>
      <c r="I243" s="87" t="str">
        <f t="shared" si="8"/>
        <v>Golay0119_S0247</v>
      </c>
      <c r="J243" s="87" t="str">
        <f t="shared" si="9"/>
        <v>gtaTATCTATCCTGCcgACACACCGCCCGTCGCTACT</v>
      </c>
      <c r="K243" s="54" t="s">
        <v>359</v>
      </c>
      <c r="L243" s="60" t="s">
        <v>560</v>
      </c>
      <c r="M243" s="54" t="s">
        <v>561</v>
      </c>
      <c r="N243" s="85">
        <v>5</v>
      </c>
      <c r="O243" s="54" t="s">
        <v>564</v>
      </c>
      <c r="P243" s="54">
        <v>37</v>
      </c>
    </row>
    <row r="244" spans="2:16">
      <c r="B244" s="54" t="s">
        <v>53</v>
      </c>
      <c r="C244" s="54" t="s">
        <v>1011</v>
      </c>
      <c r="D244" s="54" t="s">
        <v>465</v>
      </c>
      <c r="E244" s="60" t="s">
        <v>466</v>
      </c>
      <c r="F244" s="85" t="s">
        <v>557</v>
      </c>
      <c r="G244" s="85" t="s">
        <v>558</v>
      </c>
      <c r="H244" s="86" t="s">
        <v>559</v>
      </c>
      <c r="I244" s="87" t="str">
        <f t="shared" si="8"/>
        <v>Golay0120_S0266</v>
      </c>
      <c r="J244" s="87" t="str">
        <f t="shared" si="9"/>
        <v>gtaTTGCCAAGAGTCcgACACACCGCCCGTCGCTACT</v>
      </c>
      <c r="K244" s="54" t="s">
        <v>359</v>
      </c>
      <c r="L244" s="60" t="s">
        <v>560</v>
      </c>
      <c r="M244" s="54" t="s">
        <v>561</v>
      </c>
      <c r="N244" s="85">
        <v>5</v>
      </c>
      <c r="O244" s="54" t="s">
        <v>564</v>
      </c>
      <c r="P244" s="54">
        <v>37</v>
      </c>
    </row>
    <row r="245" spans="2:16">
      <c r="B245" s="54" t="s">
        <v>52</v>
      </c>
      <c r="C245" s="54" t="s">
        <v>1012</v>
      </c>
      <c r="D245" s="54" t="s">
        <v>467</v>
      </c>
      <c r="E245" s="60" t="s">
        <v>468</v>
      </c>
      <c r="F245" s="85" t="s">
        <v>557</v>
      </c>
      <c r="G245" s="85" t="s">
        <v>558</v>
      </c>
      <c r="H245" s="86" t="s">
        <v>559</v>
      </c>
      <c r="I245" s="87" t="str">
        <f t="shared" si="8"/>
        <v>Golay0121_S0099</v>
      </c>
      <c r="J245" s="87" t="str">
        <f t="shared" si="9"/>
        <v>gtaAGTAGCGGAAGAcgACACACCGCCCGTCGCTACT</v>
      </c>
      <c r="K245" s="54" t="s">
        <v>359</v>
      </c>
      <c r="L245" s="60" t="s">
        <v>560</v>
      </c>
      <c r="M245" s="54" t="s">
        <v>561</v>
      </c>
      <c r="N245" s="85">
        <v>5</v>
      </c>
      <c r="O245" s="54" t="s">
        <v>564</v>
      </c>
      <c r="P245" s="54">
        <v>37</v>
      </c>
    </row>
    <row r="246" spans="2:16">
      <c r="B246" s="54" t="s">
        <v>51</v>
      </c>
      <c r="C246" s="54" t="s">
        <v>1013</v>
      </c>
      <c r="D246" s="54" t="s">
        <v>469</v>
      </c>
      <c r="E246" s="60" t="s">
        <v>470</v>
      </c>
      <c r="F246" s="85" t="s">
        <v>557</v>
      </c>
      <c r="G246" s="85" t="s">
        <v>558</v>
      </c>
      <c r="H246" s="86" t="s">
        <v>559</v>
      </c>
      <c r="I246" s="87" t="str">
        <f t="shared" si="8"/>
        <v>Golay0122_S0201</v>
      </c>
      <c r="J246" s="87" t="str">
        <f t="shared" si="9"/>
        <v>gtaGCAATTAGGTACcgACACACCGCCCGTCGCTACT</v>
      </c>
      <c r="K246" s="54" t="s">
        <v>359</v>
      </c>
      <c r="L246" s="60" t="s">
        <v>560</v>
      </c>
      <c r="M246" s="54" t="s">
        <v>561</v>
      </c>
      <c r="N246" s="85">
        <v>5</v>
      </c>
      <c r="O246" s="54" t="s">
        <v>564</v>
      </c>
      <c r="P246" s="54">
        <v>37</v>
      </c>
    </row>
    <row r="247" spans="2:16">
      <c r="B247" s="54" t="s">
        <v>50</v>
      </c>
      <c r="C247" s="54" t="s">
        <v>1014</v>
      </c>
      <c r="D247" s="54" t="s">
        <v>471</v>
      </c>
      <c r="E247" s="60" t="s">
        <v>472</v>
      </c>
      <c r="F247" s="85" t="s">
        <v>557</v>
      </c>
      <c r="G247" s="85" t="s">
        <v>558</v>
      </c>
      <c r="H247" s="86" t="s">
        <v>559</v>
      </c>
      <c r="I247" s="87" t="str">
        <f t="shared" si="8"/>
        <v>Golay0123_S0258</v>
      </c>
      <c r="J247" s="87" t="str">
        <f t="shared" si="9"/>
        <v>gtaCATACCGTGAGTcgACACACCGCCCGTCGCTACT</v>
      </c>
      <c r="K247" s="54" t="s">
        <v>359</v>
      </c>
      <c r="L247" s="60" t="s">
        <v>560</v>
      </c>
      <c r="M247" s="54" t="s">
        <v>561</v>
      </c>
      <c r="N247" s="85">
        <v>5</v>
      </c>
      <c r="O247" s="54" t="s">
        <v>564</v>
      </c>
      <c r="P247" s="54">
        <v>37</v>
      </c>
    </row>
    <row r="248" spans="2:16">
      <c r="B248" s="54" t="s">
        <v>49</v>
      </c>
      <c r="C248" s="54" t="s">
        <v>1015</v>
      </c>
      <c r="D248" s="54" t="s">
        <v>473</v>
      </c>
      <c r="E248" s="60" t="s">
        <v>474</v>
      </c>
      <c r="F248" s="85" t="s">
        <v>557</v>
      </c>
      <c r="G248" s="85" t="s">
        <v>558</v>
      </c>
      <c r="H248" s="86" t="s">
        <v>559</v>
      </c>
      <c r="I248" s="87" t="str">
        <f t="shared" si="8"/>
        <v>Golay0124_S0210</v>
      </c>
      <c r="J248" s="87" t="str">
        <f t="shared" si="9"/>
        <v>gtaATGTGTGTAGACcgACACACCGCCCGTCGCTACT</v>
      </c>
      <c r="K248" s="54" t="s">
        <v>359</v>
      </c>
      <c r="L248" s="60" t="s">
        <v>560</v>
      </c>
      <c r="M248" s="54" t="s">
        <v>561</v>
      </c>
      <c r="N248" s="85">
        <v>5</v>
      </c>
      <c r="O248" s="54" t="s">
        <v>564</v>
      </c>
      <c r="P248" s="54">
        <v>37</v>
      </c>
    </row>
    <row r="249" spans="2:16">
      <c r="B249" s="54" t="s">
        <v>48</v>
      </c>
      <c r="C249" s="84" t="s">
        <v>1016</v>
      </c>
      <c r="D249" s="54" t="s">
        <v>475</v>
      </c>
      <c r="E249" s="60" t="s">
        <v>476</v>
      </c>
      <c r="F249" s="85" t="s">
        <v>557</v>
      </c>
      <c r="G249" s="85" t="s">
        <v>558</v>
      </c>
      <c r="H249" s="86" t="s">
        <v>559</v>
      </c>
      <c r="I249" s="87" t="str">
        <f t="shared" si="8"/>
        <v>Golay0125_NC03</v>
      </c>
      <c r="J249" s="87" t="str">
        <f t="shared" si="9"/>
        <v>gtaCCTGCGAAGTATcgACACACCGCCCGTCGCTACT</v>
      </c>
      <c r="K249" s="54" t="s">
        <v>359</v>
      </c>
      <c r="L249" s="60" t="s">
        <v>560</v>
      </c>
      <c r="M249" s="54" t="s">
        <v>561</v>
      </c>
      <c r="N249" s="85">
        <v>5</v>
      </c>
      <c r="O249" s="54" t="s">
        <v>565</v>
      </c>
      <c r="P249" s="54">
        <v>37</v>
      </c>
    </row>
    <row r="250" spans="2:16">
      <c r="B250" s="54" t="s">
        <v>47</v>
      </c>
      <c r="C250" s="54" t="s">
        <v>1017</v>
      </c>
      <c r="D250" s="54" t="s">
        <v>477</v>
      </c>
      <c r="E250" s="60" t="s">
        <v>478</v>
      </c>
      <c r="F250" s="85" t="s">
        <v>557</v>
      </c>
      <c r="G250" s="85" t="s">
        <v>558</v>
      </c>
      <c r="H250" s="86" t="s">
        <v>559</v>
      </c>
      <c r="I250" s="87" t="str">
        <f t="shared" si="8"/>
        <v>Golay0126_S0148</v>
      </c>
      <c r="J250" s="87" t="str">
        <f t="shared" si="9"/>
        <v>gtaTTCTCTCGACATcgACACACCGCCCGTCGCTACT</v>
      </c>
      <c r="K250" s="54" t="s">
        <v>359</v>
      </c>
      <c r="L250" s="60" t="s">
        <v>560</v>
      </c>
      <c r="M250" s="54" t="s">
        <v>561</v>
      </c>
      <c r="N250" s="85">
        <v>5</v>
      </c>
      <c r="O250" s="54" t="s">
        <v>564</v>
      </c>
      <c r="P250" s="54">
        <v>37</v>
      </c>
    </row>
    <row r="251" spans="2:16">
      <c r="B251" s="54" t="s">
        <v>46</v>
      </c>
      <c r="C251" s="54" t="s">
        <v>1018</v>
      </c>
      <c r="D251" s="54" t="s">
        <v>479</v>
      </c>
      <c r="E251" s="60" t="s">
        <v>480</v>
      </c>
      <c r="F251" s="85" t="s">
        <v>557</v>
      </c>
      <c r="G251" s="85" t="s">
        <v>558</v>
      </c>
      <c r="H251" s="86" t="s">
        <v>559</v>
      </c>
      <c r="I251" s="87" t="str">
        <f t="shared" si="8"/>
        <v>Golay0127_S0101</v>
      </c>
      <c r="J251" s="87" t="str">
        <f t="shared" si="9"/>
        <v>gtaGCTCTCCGTAGAcgACACACCGCCCGTCGCTACT</v>
      </c>
      <c r="K251" s="54" t="s">
        <v>359</v>
      </c>
      <c r="L251" s="60" t="s">
        <v>560</v>
      </c>
      <c r="M251" s="54" t="s">
        <v>561</v>
      </c>
      <c r="N251" s="85">
        <v>5</v>
      </c>
      <c r="O251" s="54" t="s">
        <v>564</v>
      </c>
      <c r="P251" s="54">
        <v>37</v>
      </c>
    </row>
    <row r="252" spans="2:16">
      <c r="B252" s="54" t="s">
        <v>45</v>
      </c>
      <c r="C252" s="54" t="s">
        <v>1019</v>
      </c>
      <c r="D252" s="54" t="s">
        <v>481</v>
      </c>
      <c r="E252" s="60" t="s">
        <v>482</v>
      </c>
      <c r="F252" s="85" t="s">
        <v>557</v>
      </c>
      <c r="G252" s="85" t="s">
        <v>558</v>
      </c>
      <c r="H252" s="86" t="s">
        <v>559</v>
      </c>
      <c r="I252" s="87" t="str">
        <f t="shared" si="8"/>
        <v>Golay0128_S0158</v>
      </c>
      <c r="J252" s="87" t="str">
        <f t="shared" si="9"/>
        <v>gtaGTTAAGCTGACCcgACACACCGCCCGTCGCTACT</v>
      </c>
      <c r="K252" s="54" t="s">
        <v>359</v>
      </c>
      <c r="L252" s="60" t="s">
        <v>560</v>
      </c>
      <c r="M252" s="54" t="s">
        <v>561</v>
      </c>
      <c r="N252" s="85">
        <v>5</v>
      </c>
      <c r="O252" s="54" t="s">
        <v>564</v>
      </c>
      <c r="P252" s="54">
        <v>37</v>
      </c>
    </row>
    <row r="253" spans="2:16">
      <c r="B253" s="54" t="s">
        <v>44</v>
      </c>
      <c r="C253" s="54" t="s">
        <v>1020</v>
      </c>
      <c r="D253" s="54" t="s">
        <v>483</v>
      </c>
      <c r="E253" s="60" t="s">
        <v>484</v>
      </c>
      <c r="F253" s="85" t="s">
        <v>557</v>
      </c>
      <c r="G253" s="85" t="s">
        <v>558</v>
      </c>
      <c r="H253" s="86" t="s">
        <v>559</v>
      </c>
      <c r="I253" s="87" t="str">
        <f t="shared" si="8"/>
        <v>Golay0129_S0059</v>
      </c>
      <c r="J253" s="87" t="str">
        <f t="shared" si="9"/>
        <v>gtaATGCCATGCCGTcgACACACCGCCCGTCGCTACT</v>
      </c>
      <c r="K253" s="54" t="s">
        <v>359</v>
      </c>
      <c r="L253" s="60" t="s">
        <v>560</v>
      </c>
      <c r="M253" s="54" t="s">
        <v>561</v>
      </c>
      <c r="N253" s="85">
        <v>5</v>
      </c>
      <c r="O253" s="54" t="s">
        <v>564</v>
      </c>
      <c r="P253" s="54">
        <v>37</v>
      </c>
    </row>
    <row r="254" spans="2:16">
      <c r="B254" s="54" t="s">
        <v>43</v>
      </c>
      <c r="C254" s="54" t="s">
        <v>1021</v>
      </c>
      <c r="D254" s="54" t="s">
        <v>485</v>
      </c>
      <c r="E254" s="60" t="s">
        <v>486</v>
      </c>
      <c r="F254" s="85" t="s">
        <v>557</v>
      </c>
      <c r="G254" s="85" t="s">
        <v>558</v>
      </c>
      <c r="H254" s="86" t="s">
        <v>559</v>
      </c>
      <c r="I254" s="87" t="str">
        <f t="shared" si="8"/>
        <v>Golay0130_S0129</v>
      </c>
      <c r="J254" s="87" t="str">
        <f t="shared" si="9"/>
        <v>gtaGACATTGTCACGcgACACACCGCCCGTCGCTACT</v>
      </c>
      <c r="K254" s="54" t="s">
        <v>359</v>
      </c>
      <c r="L254" s="60" t="s">
        <v>560</v>
      </c>
      <c r="M254" s="54" t="s">
        <v>561</v>
      </c>
      <c r="N254" s="85">
        <v>5</v>
      </c>
      <c r="O254" s="54" t="s">
        <v>564</v>
      </c>
      <c r="P254" s="54">
        <v>37</v>
      </c>
    </row>
    <row r="255" spans="2:16">
      <c r="B255" s="54" t="s">
        <v>42</v>
      </c>
      <c r="C255" s="54" t="s">
        <v>1022</v>
      </c>
      <c r="D255" s="54" t="s">
        <v>487</v>
      </c>
      <c r="E255" s="60" t="s">
        <v>488</v>
      </c>
      <c r="F255" s="85" t="s">
        <v>557</v>
      </c>
      <c r="G255" s="85" t="s">
        <v>558</v>
      </c>
      <c r="H255" s="86" t="s">
        <v>559</v>
      </c>
      <c r="I255" s="87" t="str">
        <f t="shared" si="8"/>
        <v>Golay0131_S0097</v>
      </c>
      <c r="J255" s="87" t="str">
        <f t="shared" si="9"/>
        <v>gtaGCCAACAACCATcgACACACCGCCCGTCGCTACT</v>
      </c>
      <c r="K255" s="54" t="s">
        <v>359</v>
      </c>
      <c r="L255" s="60" t="s">
        <v>560</v>
      </c>
      <c r="M255" s="54" t="s">
        <v>561</v>
      </c>
      <c r="N255" s="85">
        <v>5</v>
      </c>
      <c r="O255" s="54" t="s">
        <v>564</v>
      </c>
      <c r="P255" s="54">
        <v>37</v>
      </c>
    </row>
    <row r="256" spans="2:16">
      <c r="B256" s="54" t="s">
        <v>41</v>
      </c>
      <c r="C256" s="54" t="s">
        <v>1023</v>
      </c>
      <c r="D256" s="54" t="s">
        <v>489</v>
      </c>
      <c r="E256" s="60" t="s">
        <v>490</v>
      </c>
      <c r="F256" s="85" t="s">
        <v>557</v>
      </c>
      <c r="G256" s="85" t="s">
        <v>558</v>
      </c>
      <c r="H256" s="86" t="s">
        <v>559</v>
      </c>
      <c r="I256" s="87" t="str">
        <f t="shared" si="8"/>
        <v>Golay0132_S0295</v>
      </c>
      <c r="J256" s="87" t="str">
        <f t="shared" si="9"/>
        <v>gtaATCAGTACTAGGcgACACACCGCCCGTCGCTACT</v>
      </c>
      <c r="K256" s="54" t="s">
        <v>359</v>
      </c>
      <c r="L256" s="60" t="s">
        <v>560</v>
      </c>
      <c r="M256" s="54" t="s">
        <v>561</v>
      </c>
      <c r="N256" s="85">
        <v>5</v>
      </c>
      <c r="O256" s="54" t="s">
        <v>564</v>
      </c>
      <c r="P256" s="54">
        <v>37</v>
      </c>
    </row>
    <row r="257" spans="2:16">
      <c r="B257" s="54" t="s">
        <v>40</v>
      </c>
      <c r="C257" s="54" t="s">
        <v>1024</v>
      </c>
      <c r="D257" s="54" t="s">
        <v>491</v>
      </c>
      <c r="E257" s="60" t="s">
        <v>492</v>
      </c>
      <c r="F257" s="85" t="s">
        <v>557</v>
      </c>
      <c r="G257" s="85" t="s">
        <v>558</v>
      </c>
      <c r="H257" s="86" t="s">
        <v>559</v>
      </c>
      <c r="I257" s="87" t="str">
        <f t="shared" si="8"/>
        <v>Golay0133_S0063</v>
      </c>
      <c r="J257" s="87" t="str">
        <f t="shared" si="9"/>
        <v>gtaTCCTCGAGCGATcgACACACCGCCCGTCGCTACT</v>
      </c>
      <c r="K257" s="54" t="s">
        <v>359</v>
      </c>
      <c r="L257" s="60" t="s">
        <v>560</v>
      </c>
      <c r="M257" s="54" t="s">
        <v>561</v>
      </c>
      <c r="N257" s="85">
        <v>5</v>
      </c>
      <c r="O257" s="54" t="s">
        <v>564</v>
      </c>
      <c r="P257" s="54">
        <v>37</v>
      </c>
    </row>
    <row r="258" spans="2:16">
      <c r="B258" s="54" t="s">
        <v>39</v>
      </c>
      <c r="C258" s="54" t="s">
        <v>1025</v>
      </c>
      <c r="D258" s="54" t="s">
        <v>493</v>
      </c>
      <c r="E258" s="60" t="s">
        <v>494</v>
      </c>
      <c r="F258" s="85" t="s">
        <v>557</v>
      </c>
      <c r="G258" s="85" t="s">
        <v>558</v>
      </c>
      <c r="H258" s="86" t="s">
        <v>559</v>
      </c>
      <c r="I258" s="87" t="str">
        <f t="shared" si="8"/>
        <v>Golay0134_S0293</v>
      </c>
      <c r="J258" s="87" t="str">
        <f t="shared" si="9"/>
        <v>gtaACCCAAGCGTTAcgACACACCGCCCGTCGCTACT</v>
      </c>
      <c r="K258" s="54" t="s">
        <v>359</v>
      </c>
      <c r="L258" s="60" t="s">
        <v>560</v>
      </c>
      <c r="M258" s="54" t="s">
        <v>561</v>
      </c>
      <c r="N258" s="85">
        <v>5</v>
      </c>
      <c r="O258" s="54" t="s">
        <v>564</v>
      </c>
      <c r="P258" s="54">
        <v>37</v>
      </c>
    </row>
    <row r="259" spans="2:16">
      <c r="B259" s="54" t="s">
        <v>38</v>
      </c>
      <c r="C259" s="54" t="s">
        <v>1026</v>
      </c>
      <c r="D259" s="54" t="s">
        <v>495</v>
      </c>
      <c r="E259" s="60" t="s">
        <v>496</v>
      </c>
      <c r="F259" s="85" t="s">
        <v>557</v>
      </c>
      <c r="G259" s="85" t="s">
        <v>558</v>
      </c>
      <c r="H259" s="86" t="s">
        <v>559</v>
      </c>
      <c r="I259" s="87" t="str">
        <f t="shared" ref="I259:I289" si="10">(D259&amp;"_"&amp;C259)</f>
        <v>Golay0135_S0020</v>
      </c>
      <c r="J259" s="87" t="str">
        <f t="shared" ref="J259:J289" si="11">CONCATENATE(F259,E259,G259,H259)</f>
        <v>gtaTGCAGCAAGATTcgACACACCGCCCGTCGCTACT</v>
      </c>
      <c r="K259" s="54" t="s">
        <v>359</v>
      </c>
      <c r="L259" s="60" t="s">
        <v>560</v>
      </c>
      <c r="M259" s="54" t="s">
        <v>561</v>
      </c>
      <c r="N259" s="85">
        <v>5</v>
      </c>
      <c r="O259" s="54" t="s">
        <v>564</v>
      </c>
      <c r="P259" s="54">
        <v>37</v>
      </c>
    </row>
    <row r="260" spans="2:16">
      <c r="B260" s="54" t="s">
        <v>37</v>
      </c>
      <c r="C260" s="54" t="s">
        <v>1027</v>
      </c>
      <c r="D260" s="54" t="s">
        <v>497</v>
      </c>
      <c r="E260" s="60" t="s">
        <v>498</v>
      </c>
      <c r="F260" s="85" t="s">
        <v>557</v>
      </c>
      <c r="G260" s="85" t="s">
        <v>558</v>
      </c>
      <c r="H260" s="86" t="s">
        <v>559</v>
      </c>
      <c r="I260" s="87" t="str">
        <f t="shared" si="10"/>
        <v>Golay0136_S0278</v>
      </c>
      <c r="J260" s="87" t="str">
        <f t="shared" si="11"/>
        <v>gtaAGCAACATTGCAcgACACACCGCCCGTCGCTACT</v>
      </c>
      <c r="K260" s="54" t="s">
        <v>359</v>
      </c>
      <c r="L260" s="60" t="s">
        <v>560</v>
      </c>
      <c r="M260" s="54" t="s">
        <v>561</v>
      </c>
      <c r="N260" s="85">
        <v>5</v>
      </c>
      <c r="O260" s="54" t="s">
        <v>564</v>
      </c>
      <c r="P260" s="54">
        <v>37</v>
      </c>
    </row>
    <row r="261" spans="2:16">
      <c r="B261" s="54" t="s">
        <v>36</v>
      </c>
      <c r="C261" s="54" t="s">
        <v>1028</v>
      </c>
      <c r="D261" s="54" t="s">
        <v>499</v>
      </c>
      <c r="E261" s="60" t="s">
        <v>500</v>
      </c>
      <c r="F261" s="85" t="s">
        <v>557</v>
      </c>
      <c r="G261" s="85" t="s">
        <v>558</v>
      </c>
      <c r="H261" s="86" t="s">
        <v>559</v>
      </c>
      <c r="I261" s="87" t="str">
        <f t="shared" si="10"/>
        <v>Golay0137_S0013</v>
      </c>
      <c r="J261" s="87" t="str">
        <f t="shared" si="11"/>
        <v>gtaGATGTGGTGTTAcgACACACCGCCCGTCGCTACT</v>
      </c>
      <c r="K261" s="54" t="s">
        <v>359</v>
      </c>
      <c r="L261" s="60" t="s">
        <v>560</v>
      </c>
      <c r="M261" s="54" t="s">
        <v>561</v>
      </c>
      <c r="N261" s="85">
        <v>5</v>
      </c>
      <c r="O261" s="54" t="s">
        <v>564</v>
      </c>
      <c r="P261" s="54">
        <v>37</v>
      </c>
    </row>
    <row r="262" spans="2:16">
      <c r="B262" s="54" t="s">
        <v>35</v>
      </c>
      <c r="C262" s="54" t="s">
        <v>1029</v>
      </c>
      <c r="D262" s="54" t="s">
        <v>501</v>
      </c>
      <c r="E262" s="60" t="s">
        <v>502</v>
      </c>
      <c r="F262" s="85" t="s">
        <v>557</v>
      </c>
      <c r="G262" s="85" t="s">
        <v>558</v>
      </c>
      <c r="H262" s="86" t="s">
        <v>559</v>
      </c>
      <c r="I262" s="87" t="str">
        <f t="shared" si="10"/>
        <v>Golay0138_S0085</v>
      </c>
      <c r="J262" s="87" t="str">
        <f t="shared" si="11"/>
        <v>gtaCAGAAATGTGTCcgACACACCGCCCGTCGCTACT</v>
      </c>
      <c r="K262" s="54" t="s">
        <v>359</v>
      </c>
      <c r="L262" s="60" t="s">
        <v>560</v>
      </c>
      <c r="M262" s="54" t="s">
        <v>561</v>
      </c>
      <c r="N262" s="85">
        <v>5</v>
      </c>
      <c r="O262" s="54" t="s">
        <v>564</v>
      </c>
      <c r="P262" s="54">
        <v>37</v>
      </c>
    </row>
    <row r="263" spans="2:16">
      <c r="B263" s="54" t="s">
        <v>34</v>
      </c>
      <c r="C263" s="54" t="s">
        <v>1030</v>
      </c>
      <c r="D263" s="54" t="s">
        <v>503</v>
      </c>
      <c r="E263" s="60" t="s">
        <v>504</v>
      </c>
      <c r="F263" s="85" t="s">
        <v>557</v>
      </c>
      <c r="G263" s="85" t="s">
        <v>558</v>
      </c>
      <c r="H263" s="86" t="s">
        <v>559</v>
      </c>
      <c r="I263" s="87" t="str">
        <f t="shared" si="10"/>
        <v>Golay0139_S0027</v>
      </c>
      <c r="J263" s="87" t="str">
        <f t="shared" si="11"/>
        <v>gtaGTAGAGGTAGAGcgACACACCGCCCGTCGCTACT</v>
      </c>
      <c r="K263" s="54" t="s">
        <v>359</v>
      </c>
      <c r="L263" s="60" t="s">
        <v>560</v>
      </c>
      <c r="M263" s="54" t="s">
        <v>561</v>
      </c>
      <c r="N263" s="85">
        <v>5</v>
      </c>
      <c r="O263" s="54" t="s">
        <v>564</v>
      </c>
      <c r="P263" s="54">
        <v>37</v>
      </c>
    </row>
    <row r="264" spans="2:16">
      <c r="B264" s="54" t="s">
        <v>33</v>
      </c>
      <c r="C264" s="54" t="s">
        <v>1031</v>
      </c>
      <c r="D264" s="54" t="s">
        <v>505</v>
      </c>
      <c r="E264" s="60" t="s">
        <v>506</v>
      </c>
      <c r="F264" s="85" t="s">
        <v>557</v>
      </c>
      <c r="G264" s="85" t="s">
        <v>558</v>
      </c>
      <c r="H264" s="86" t="s">
        <v>559</v>
      </c>
      <c r="I264" s="87" t="str">
        <f t="shared" si="10"/>
        <v>Golay0140_S0276</v>
      </c>
      <c r="J264" s="87" t="str">
        <f t="shared" si="11"/>
        <v>gtaCGTGATCCGCTAcgACACACCGCCCGTCGCTACT</v>
      </c>
      <c r="K264" s="54" t="s">
        <v>359</v>
      </c>
      <c r="L264" s="60" t="s">
        <v>560</v>
      </c>
      <c r="M264" s="54" t="s">
        <v>561</v>
      </c>
      <c r="N264" s="85">
        <v>5</v>
      </c>
      <c r="O264" s="54" t="s">
        <v>564</v>
      </c>
      <c r="P264" s="54">
        <v>37</v>
      </c>
    </row>
    <row r="265" spans="2:16">
      <c r="B265" s="54" t="s">
        <v>32</v>
      </c>
      <c r="C265" s="54" t="s">
        <v>1032</v>
      </c>
      <c r="D265" s="54" t="s">
        <v>507</v>
      </c>
      <c r="E265" s="60" t="s">
        <v>508</v>
      </c>
      <c r="F265" s="85" t="s">
        <v>557</v>
      </c>
      <c r="G265" s="85" t="s">
        <v>558</v>
      </c>
      <c r="H265" s="86" t="s">
        <v>559</v>
      </c>
      <c r="I265" s="87" t="str">
        <f t="shared" si="10"/>
        <v>Golay0141_S0190</v>
      </c>
      <c r="J265" s="87" t="str">
        <f t="shared" si="11"/>
        <v>gtaGGTTATTTGGCGcgACACACCGCCCGTCGCTACT</v>
      </c>
      <c r="K265" s="54" t="s">
        <v>359</v>
      </c>
      <c r="L265" s="60" t="s">
        <v>560</v>
      </c>
      <c r="M265" s="54" t="s">
        <v>561</v>
      </c>
      <c r="N265" s="85">
        <v>5</v>
      </c>
      <c r="O265" s="54" t="s">
        <v>564</v>
      </c>
      <c r="P265" s="54">
        <v>37</v>
      </c>
    </row>
    <row r="266" spans="2:16">
      <c r="B266" s="54" t="s">
        <v>31</v>
      </c>
      <c r="C266" s="54" t="s">
        <v>1033</v>
      </c>
      <c r="D266" s="54" t="s">
        <v>509</v>
      </c>
      <c r="E266" s="60" t="s">
        <v>510</v>
      </c>
      <c r="F266" s="85" t="s">
        <v>557</v>
      </c>
      <c r="G266" s="85" t="s">
        <v>558</v>
      </c>
      <c r="H266" s="86" t="s">
        <v>559</v>
      </c>
      <c r="I266" s="87" t="str">
        <f t="shared" si="10"/>
        <v>Golay1510_S0146</v>
      </c>
      <c r="J266" s="87" t="str">
        <f t="shared" si="11"/>
        <v>gtaACGGTACCCTACcgACACACCGCCCGTCGCTACT</v>
      </c>
      <c r="K266" s="54" t="s">
        <v>359</v>
      </c>
      <c r="L266" s="60" t="s">
        <v>560</v>
      </c>
      <c r="M266" s="54" t="s">
        <v>561</v>
      </c>
      <c r="N266" s="85">
        <v>5</v>
      </c>
      <c r="O266" s="54" t="s">
        <v>564</v>
      </c>
      <c r="P266" s="54">
        <v>37</v>
      </c>
    </row>
    <row r="267" spans="2:16">
      <c r="B267" s="54" t="s">
        <v>30</v>
      </c>
      <c r="C267" s="54" t="s">
        <v>1034</v>
      </c>
      <c r="D267" s="54" t="s">
        <v>511</v>
      </c>
      <c r="E267" s="60" t="s">
        <v>512</v>
      </c>
      <c r="F267" s="85" t="s">
        <v>557</v>
      </c>
      <c r="G267" s="85" t="s">
        <v>558</v>
      </c>
      <c r="H267" s="86" t="s">
        <v>559</v>
      </c>
      <c r="I267" s="87" t="str">
        <f t="shared" si="10"/>
        <v>Golay1511_S0308</v>
      </c>
      <c r="J267" s="87" t="str">
        <f t="shared" si="11"/>
        <v>gtaTCATAGGGTAGTcgACACACCGCCCGTCGCTACT</v>
      </c>
      <c r="K267" s="54" t="s">
        <v>359</v>
      </c>
      <c r="L267" s="60" t="s">
        <v>560</v>
      </c>
      <c r="M267" s="54" t="s">
        <v>561</v>
      </c>
      <c r="N267" s="85">
        <v>5</v>
      </c>
      <c r="O267" s="54" t="s">
        <v>564</v>
      </c>
      <c r="P267" s="54">
        <v>37</v>
      </c>
    </row>
    <row r="268" spans="2:16">
      <c r="B268" s="54" t="s">
        <v>29</v>
      </c>
      <c r="C268" s="54" t="s">
        <v>1035</v>
      </c>
      <c r="D268" s="54" t="s">
        <v>513</v>
      </c>
      <c r="E268" s="60" t="s">
        <v>514</v>
      </c>
      <c r="F268" s="85" t="s">
        <v>557</v>
      </c>
      <c r="G268" s="85" t="s">
        <v>558</v>
      </c>
      <c r="H268" s="86" t="s">
        <v>559</v>
      </c>
      <c r="I268" s="87" t="str">
        <f t="shared" si="10"/>
        <v>Golay1512_S0167</v>
      </c>
      <c r="J268" s="87" t="str">
        <f t="shared" si="11"/>
        <v>gtaATGGAGTTGTTGcgACACACCGCCCGTCGCTACT</v>
      </c>
      <c r="K268" s="54" t="s">
        <v>359</v>
      </c>
      <c r="L268" s="60" t="s">
        <v>560</v>
      </c>
      <c r="M268" s="54" t="s">
        <v>561</v>
      </c>
      <c r="N268" s="85">
        <v>5</v>
      </c>
      <c r="O268" s="54" t="s">
        <v>564</v>
      </c>
      <c r="P268" s="54">
        <v>37</v>
      </c>
    </row>
    <row r="269" spans="2:16">
      <c r="B269" s="54" t="s">
        <v>28</v>
      </c>
      <c r="C269" s="54" t="s">
        <v>1036</v>
      </c>
      <c r="D269" s="54" t="s">
        <v>515</v>
      </c>
      <c r="E269" s="60" t="s">
        <v>516</v>
      </c>
      <c r="F269" s="85" t="s">
        <v>557</v>
      </c>
      <c r="G269" s="85" t="s">
        <v>558</v>
      </c>
      <c r="H269" s="86" t="s">
        <v>559</v>
      </c>
      <c r="I269" s="87" t="str">
        <f t="shared" si="10"/>
        <v>Golay1513_S0306</v>
      </c>
      <c r="J269" s="87" t="str">
        <f t="shared" si="11"/>
        <v>gtaCGTATCTCAGGAcgACACACCGCCCGTCGCTACT</v>
      </c>
      <c r="K269" s="54" t="s">
        <v>359</v>
      </c>
      <c r="L269" s="60" t="s">
        <v>560</v>
      </c>
      <c r="M269" s="54" t="s">
        <v>561</v>
      </c>
      <c r="N269" s="85">
        <v>5</v>
      </c>
      <c r="O269" s="54" t="s">
        <v>564</v>
      </c>
      <c r="P269" s="54">
        <v>37</v>
      </c>
    </row>
    <row r="270" spans="2:16">
      <c r="B270" s="54" t="s">
        <v>27</v>
      </c>
      <c r="C270" s="54" t="s">
        <v>1037</v>
      </c>
      <c r="D270" s="54" t="s">
        <v>517</v>
      </c>
      <c r="E270" s="60" t="s">
        <v>518</v>
      </c>
      <c r="F270" s="85" t="s">
        <v>557</v>
      </c>
      <c r="G270" s="85" t="s">
        <v>558</v>
      </c>
      <c r="H270" s="86" t="s">
        <v>559</v>
      </c>
      <c r="I270" s="87" t="str">
        <f t="shared" si="10"/>
        <v>Golay1514_S0055</v>
      </c>
      <c r="J270" s="87" t="str">
        <f t="shared" si="11"/>
        <v>gtaTAGTTCGGTGACcgACACACCGCCCGTCGCTACT</v>
      </c>
      <c r="K270" s="54" t="s">
        <v>359</v>
      </c>
      <c r="L270" s="60" t="s">
        <v>560</v>
      </c>
      <c r="M270" s="54" t="s">
        <v>561</v>
      </c>
      <c r="N270" s="85">
        <v>5</v>
      </c>
      <c r="O270" s="54" t="s">
        <v>564</v>
      </c>
      <c r="P270" s="54">
        <v>37</v>
      </c>
    </row>
    <row r="271" spans="2:16">
      <c r="B271" s="54" t="s">
        <v>26</v>
      </c>
      <c r="C271" s="54" t="s">
        <v>1038</v>
      </c>
      <c r="D271" s="54" t="s">
        <v>519</v>
      </c>
      <c r="E271" s="60" t="s">
        <v>520</v>
      </c>
      <c r="F271" s="85" t="s">
        <v>557</v>
      </c>
      <c r="G271" s="85" t="s">
        <v>558</v>
      </c>
      <c r="H271" s="86" t="s">
        <v>559</v>
      </c>
      <c r="I271" s="87" t="str">
        <f t="shared" si="10"/>
        <v>Golay1515_S0221</v>
      </c>
      <c r="J271" s="87" t="str">
        <f t="shared" si="11"/>
        <v>gtaCCATGGCTGTGTcgACACACCGCCCGTCGCTACT</v>
      </c>
      <c r="K271" s="54" t="s">
        <v>359</v>
      </c>
      <c r="L271" s="60" t="s">
        <v>560</v>
      </c>
      <c r="M271" s="54" t="s">
        <v>561</v>
      </c>
      <c r="N271" s="85">
        <v>5</v>
      </c>
      <c r="O271" s="54" t="s">
        <v>564</v>
      </c>
      <c r="P271" s="54">
        <v>37</v>
      </c>
    </row>
    <row r="272" spans="2:16">
      <c r="B272" s="54" t="s">
        <v>24</v>
      </c>
      <c r="C272" s="54" t="s">
        <v>1039</v>
      </c>
      <c r="D272" s="54" t="s">
        <v>521</v>
      </c>
      <c r="E272" s="60" t="s">
        <v>522</v>
      </c>
      <c r="F272" s="85" t="s">
        <v>557</v>
      </c>
      <c r="G272" s="85" t="s">
        <v>558</v>
      </c>
      <c r="H272" s="86" t="s">
        <v>559</v>
      </c>
      <c r="I272" s="87" t="str">
        <f t="shared" si="10"/>
        <v>Golay1516_S0044</v>
      </c>
      <c r="J272" s="87" t="str">
        <f t="shared" si="11"/>
        <v>gtaCTAGTCGCTGGTcgACACACCGCCCGTCGCTACT</v>
      </c>
      <c r="K272" s="54" t="s">
        <v>359</v>
      </c>
      <c r="L272" s="60" t="s">
        <v>560</v>
      </c>
      <c r="M272" s="54" t="s">
        <v>561</v>
      </c>
      <c r="N272" s="85">
        <v>5</v>
      </c>
      <c r="O272" s="54" t="s">
        <v>564</v>
      </c>
      <c r="P272" s="54">
        <v>37</v>
      </c>
    </row>
    <row r="273" spans="2:16">
      <c r="B273" s="54" t="s">
        <v>23</v>
      </c>
      <c r="C273" s="54" t="s">
        <v>1040</v>
      </c>
      <c r="D273" s="54" t="s">
        <v>523</v>
      </c>
      <c r="E273" s="60" t="s">
        <v>524</v>
      </c>
      <c r="F273" s="85" t="s">
        <v>557</v>
      </c>
      <c r="G273" s="85" t="s">
        <v>558</v>
      </c>
      <c r="H273" s="86" t="s">
        <v>559</v>
      </c>
      <c r="I273" s="87" t="str">
        <f t="shared" si="10"/>
        <v>Golay1517_S0327</v>
      </c>
      <c r="J273" s="87" t="str">
        <f t="shared" si="11"/>
        <v>gtaTCCAAGCGTCACcgACACACCGCCCGTCGCTACT</v>
      </c>
      <c r="K273" s="54" t="s">
        <v>359</v>
      </c>
      <c r="L273" s="60" t="s">
        <v>560</v>
      </c>
      <c r="M273" s="54" t="s">
        <v>561</v>
      </c>
      <c r="N273" s="85">
        <v>5</v>
      </c>
      <c r="O273" s="54" t="s">
        <v>564</v>
      </c>
      <c r="P273" s="54">
        <v>37</v>
      </c>
    </row>
    <row r="274" spans="2:16">
      <c r="B274" s="54" t="s">
        <v>22</v>
      </c>
      <c r="C274" s="54" t="s">
        <v>1041</v>
      </c>
      <c r="D274" s="54" t="s">
        <v>525</v>
      </c>
      <c r="E274" s="60" t="s">
        <v>526</v>
      </c>
      <c r="F274" s="85" t="s">
        <v>557</v>
      </c>
      <c r="G274" s="85" t="s">
        <v>558</v>
      </c>
      <c r="H274" s="86" t="s">
        <v>559</v>
      </c>
      <c r="I274" s="87" t="str">
        <f t="shared" si="10"/>
        <v>Golay1518_S0089</v>
      </c>
      <c r="J274" s="87" t="str">
        <f t="shared" si="11"/>
        <v>gtaGCTTCATTTCTGcgACACACCGCCCGTCGCTACT</v>
      </c>
      <c r="K274" s="54" t="s">
        <v>359</v>
      </c>
      <c r="L274" s="60" t="s">
        <v>560</v>
      </c>
      <c r="M274" s="54" t="s">
        <v>561</v>
      </c>
      <c r="N274" s="85">
        <v>5</v>
      </c>
      <c r="O274" s="54" t="s">
        <v>564</v>
      </c>
      <c r="P274" s="54">
        <v>37</v>
      </c>
    </row>
    <row r="275" spans="2:16">
      <c r="B275" s="54" t="s">
        <v>21</v>
      </c>
      <c r="C275" s="54" t="s">
        <v>1042</v>
      </c>
      <c r="D275" s="54" t="s">
        <v>527</v>
      </c>
      <c r="E275" s="60" t="s">
        <v>528</v>
      </c>
      <c r="F275" s="85" t="s">
        <v>557</v>
      </c>
      <c r="G275" s="85" t="s">
        <v>558</v>
      </c>
      <c r="H275" s="86" t="s">
        <v>559</v>
      </c>
      <c r="I275" s="87" t="str">
        <f t="shared" si="10"/>
        <v>Golay1519_S0045</v>
      </c>
      <c r="J275" s="87" t="str">
        <f t="shared" si="11"/>
        <v>gtaAACTTGGCCGTAcgACACACCGCCCGTCGCTACT</v>
      </c>
      <c r="K275" s="54" t="s">
        <v>359</v>
      </c>
      <c r="L275" s="60" t="s">
        <v>560</v>
      </c>
      <c r="M275" s="54" t="s">
        <v>561</v>
      </c>
      <c r="N275" s="85">
        <v>5</v>
      </c>
      <c r="O275" s="54" t="s">
        <v>564</v>
      </c>
      <c r="P275" s="54">
        <v>37</v>
      </c>
    </row>
    <row r="276" spans="2:16">
      <c r="B276" s="54" t="s">
        <v>20</v>
      </c>
      <c r="C276" s="54" t="s">
        <v>1043</v>
      </c>
      <c r="D276" s="54" t="s">
        <v>529</v>
      </c>
      <c r="E276" s="60" t="s">
        <v>530</v>
      </c>
      <c r="F276" s="85" t="s">
        <v>557</v>
      </c>
      <c r="G276" s="85" t="s">
        <v>558</v>
      </c>
      <c r="H276" s="86" t="s">
        <v>559</v>
      </c>
      <c r="I276" s="87" t="str">
        <f t="shared" si="10"/>
        <v>Golay1520_S0147</v>
      </c>
      <c r="J276" s="87" t="str">
        <f t="shared" si="11"/>
        <v>gtaCATACGATACAGcgACACACCGCCCGTCGCTACT</v>
      </c>
      <c r="K276" s="54" t="s">
        <v>359</v>
      </c>
      <c r="L276" s="60" t="s">
        <v>560</v>
      </c>
      <c r="M276" s="54" t="s">
        <v>561</v>
      </c>
      <c r="N276" s="85">
        <v>5</v>
      </c>
      <c r="O276" s="54" t="s">
        <v>564</v>
      </c>
      <c r="P276" s="54">
        <v>37</v>
      </c>
    </row>
    <row r="277" spans="2:16">
      <c r="B277" s="54" t="s">
        <v>19</v>
      </c>
      <c r="C277" s="54" t="s">
        <v>1044</v>
      </c>
      <c r="D277" s="54" t="s">
        <v>531</v>
      </c>
      <c r="E277" s="60" t="s">
        <v>532</v>
      </c>
      <c r="F277" s="85" t="s">
        <v>557</v>
      </c>
      <c r="G277" s="85" t="s">
        <v>558</v>
      </c>
      <c r="H277" s="86" t="s">
        <v>559</v>
      </c>
      <c r="I277" s="87" t="str">
        <f t="shared" si="10"/>
        <v>Golay1521_S0052</v>
      </c>
      <c r="J277" s="87" t="str">
        <f t="shared" si="11"/>
        <v>gtaGGTTGAGAAGAGcgACACACCGCCCGTCGCTACT</v>
      </c>
      <c r="K277" s="54" t="s">
        <v>359</v>
      </c>
      <c r="L277" s="60" t="s">
        <v>560</v>
      </c>
      <c r="M277" s="54" t="s">
        <v>561</v>
      </c>
      <c r="N277" s="85">
        <v>5</v>
      </c>
      <c r="O277" s="54" t="s">
        <v>564</v>
      </c>
      <c r="P277" s="54">
        <v>37</v>
      </c>
    </row>
    <row r="278" spans="2:16">
      <c r="B278" s="54" t="s">
        <v>18</v>
      </c>
      <c r="C278" s="54" t="s">
        <v>1045</v>
      </c>
      <c r="D278" s="54" t="s">
        <v>533</v>
      </c>
      <c r="E278" s="60" t="s">
        <v>534</v>
      </c>
      <c r="F278" s="85" t="s">
        <v>557</v>
      </c>
      <c r="G278" s="85" t="s">
        <v>558</v>
      </c>
      <c r="H278" s="86" t="s">
        <v>559</v>
      </c>
      <c r="I278" s="87" t="str">
        <f t="shared" si="10"/>
        <v>Golay1522_S0072</v>
      </c>
      <c r="J278" s="87" t="str">
        <f t="shared" si="11"/>
        <v>gtaCTGGGAGTTGTTcgACACACCGCCCGTCGCTACT</v>
      </c>
      <c r="K278" s="54" t="s">
        <v>359</v>
      </c>
      <c r="L278" s="60" t="s">
        <v>560</v>
      </c>
      <c r="M278" s="54" t="s">
        <v>561</v>
      </c>
      <c r="N278" s="85">
        <v>5</v>
      </c>
      <c r="O278" s="54" t="s">
        <v>564</v>
      </c>
      <c r="P278" s="54">
        <v>37</v>
      </c>
    </row>
    <row r="279" spans="2:16">
      <c r="B279" s="54" t="s">
        <v>17</v>
      </c>
      <c r="C279" s="54" t="s">
        <v>1046</v>
      </c>
      <c r="D279" s="54" t="s">
        <v>535</v>
      </c>
      <c r="E279" s="60" t="s">
        <v>536</v>
      </c>
      <c r="F279" s="85" t="s">
        <v>557</v>
      </c>
      <c r="G279" s="85" t="s">
        <v>558</v>
      </c>
      <c r="H279" s="86" t="s">
        <v>559</v>
      </c>
      <c r="I279" s="87" t="str">
        <f t="shared" si="10"/>
        <v>Golay1523_S0123</v>
      </c>
      <c r="J279" s="87" t="str">
        <f t="shared" si="11"/>
        <v>gtaATCATCTCGGCGcgACACACCGCCCGTCGCTACT</v>
      </c>
      <c r="K279" s="54" t="s">
        <v>359</v>
      </c>
      <c r="L279" s="60" t="s">
        <v>560</v>
      </c>
      <c r="M279" s="54" t="s">
        <v>561</v>
      </c>
      <c r="N279" s="85">
        <v>5</v>
      </c>
      <c r="O279" s="54" t="s">
        <v>564</v>
      </c>
      <c r="P279" s="54">
        <v>37</v>
      </c>
    </row>
    <row r="280" spans="2:16">
      <c r="B280" s="54" t="s">
        <v>16</v>
      </c>
      <c r="C280" s="54" t="s">
        <v>1047</v>
      </c>
      <c r="D280" s="54" t="s">
        <v>537</v>
      </c>
      <c r="E280" s="60" t="s">
        <v>538</v>
      </c>
      <c r="F280" s="85" t="s">
        <v>557</v>
      </c>
      <c r="G280" s="85" t="s">
        <v>558</v>
      </c>
      <c r="H280" s="86" t="s">
        <v>559</v>
      </c>
      <c r="I280" s="87" t="str">
        <f t="shared" si="10"/>
        <v>Golay1524_S0296</v>
      </c>
      <c r="J280" s="87" t="str">
        <f t="shared" si="11"/>
        <v>gtaATTACCCACAGGcgACACACCGCCCGTCGCTACT</v>
      </c>
      <c r="K280" s="54" t="s">
        <v>359</v>
      </c>
      <c r="L280" s="60" t="s">
        <v>560</v>
      </c>
      <c r="M280" s="54" t="s">
        <v>561</v>
      </c>
      <c r="N280" s="85">
        <v>5</v>
      </c>
      <c r="O280" s="54" t="s">
        <v>564</v>
      </c>
      <c r="P280" s="54">
        <v>37</v>
      </c>
    </row>
    <row r="281" spans="2:16">
      <c r="B281" s="54" t="s">
        <v>15</v>
      </c>
      <c r="C281" s="54" t="s">
        <v>1048</v>
      </c>
      <c r="D281" s="54" t="s">
        <v>539</v>
      </c>
      <c r="E281" s="60" t="s">
        <v>540</v>
      </c>
      <c r="F281" s="85" t="s">
        <v>557</v>
      </c>
      <c r="G281" s="85" t="s">
        <v>558</v>
      </c>
      <c r="H281" s="86" t="s">
        <v>559</v>
      </c>
      <c r="I281" s="87" t="str">
        <f t="shared" si="10"/>
        <v>Golay1525_S0026</v>
      </c>
      <c r="J281" s="87" t="str">
        <f t="shared" si="11"/>
        <v>gtaCACATCAGCGCTcgACACACCGCCCGTCGCTACT</v>
      </c>
      <c r="K281" s="54" t="s">
        <v>359</v>
      </c>
      <c r="L281" s="60" t="s">
        <v>560</v>
      </c>
      <c r="M281" s="54" t="s">
        <v>561</v>
      </c>
      <c r="N281" s="85">
        <v>5</v>
      </c>
      <c r="O281" s="54" t="s">
        <v>564</v>
      </c>
      <c r="P281" s="54">
        <v>37</v>
      </c>
    </row>
    <row r="282" spans="2:16">
      <c r="B282" s="54" t="s">
        <v>14</v>
      </c>
      <c r="C282" s="54" t="s">
        <v>1049</v>
      </c>
      <c r="D282" s="54" t="s">
        <v>541</v>
      </c>
      <c r="E282" s="60" t="s">
        <v>542</v>
      </c>
      <c r="F282" s="85" t="s">
        <v>557</v>
      </c>
      <c r="G282" s="85" t="s">
        <v>558</v>
      </c>
      <c r="H282" s="86" t="s">
        <v>559</v>
      </c>
      <c r="I282" s="87" t="str">
        <f t="shared" si="10"/>
        <v>Golay1526_S0196</v>
      </c>
      <c r="J282" s="87" t="str">
        <f t="shared" si="11"/>
        <v>gtaTGACCATAGTGAcgACACACCGCCCGTCGCTACT</v>
      </c>
      <c r="K282" s="54" t="s">
        <v>359</v>
      </c>
      <c r="L282" s="60" t="s">
        <v>560</v>
      </c>
      <c r="M282" s="54" t="s">
        <v>561</v>
      </c>
      <c r="N282" s="85">
        <v>5</v>
      </c>
      <c r="O282" s="54" t="s">
        <v>564</v>
      </c>
      <c r="P282" s="54">
        <v>37</v>
      </c>
    </row>
    <row r="283" spans="2:16">
      <c r="B283" s="54" t="s">
        <v>13</v>
      </c>
      <c r="C283" s="54" t="s">
        <v>1050</v>
      </c>
      <c r="D283" s="54" t="s">
        <v>543</v>
      </c>
      <c r="E283" s="60" t="s">
        <v>544</v>
      </c>
      <c r="F283" s="85" t="s">
        <v>557</v>
      </c>
      <c r="G283" s="85" t="s">
        <v>558</v>
      </c>
      <c r="H283" s="86" t="s">
        <v>559</v>
      </c>
      <c r="I283" s="87" t="str">
        <f t="shared" si="10"/>
        <v>Golay1527_S0170</v>
      </c>
      <c r="J283" s="87" t="str">
        <f t="shared" si="11"/>
        <v>gtaGATAAGCGCCTTcgACACACCGCCCGTCGCTACT</v>
      </c>
      <c r="K283" s="54" t="s">
        <v>359</v>
      </c>
      <c r="L283" s="60" t="s">
        <v>560</v>
      </c>
      <c r="M283" s="54" t="s">
        <v>561</v>
      </c>
      <c r="N283" s="85">
        <v>5</v>
      </c>
      <c r="O283" s="54" t="s">
        <v>564</v>
      </c>
      <c r="P283" s="54">
        <v>37</v>
      </c>
    </row>
    <row r="284" spans="2:16">
      <c r="B284" s="54" t="s">
        <v>12</v>
      </c>
      <c r="C284" s="54" t="s">
        <v>1051</v>
      </c>
      <c r="D284" s="54" t="s">
        <v>545</v>
      </c>
      <c r="E284" s="60" t="s">
        <v>546</v>
      </c>
      <c r="F284" s="85" t="s">
        <v>557</v>
      </c>
      <c r="G284" s="85" t="s">
        <v>558</v>
      </c>
      <c r="H284" s="86" t="s">
        <v>559</v>
      </c>
      <c r="I284" s="87" t="str">
        <f t="shared" si="10"/>
        <v>Golay1528_S0001</v>
      </c>
      <c r="J284" s="87" t="str">
        <f t="shared" si="11"/>
        <v>gtaTAGTCTAAGGGTcgACACACCGCCCGTCGCTACT</v>
      </c>
      <c r="K284" s="54" t="s">
        <v>359</v>
      </c>
      <c r="L284" s="60" t="s">
        <v>560</v>
      </c>
      <c r="M284" s="54" t="s">
        <v>561</v>
      </c>
      <c r="N284" s="85">
        <v>5</v>
      </c>
      <c r="O284" s="54" t="s">
        <v>564</v>
      </c>
      <c r="P284" s="54">
        <v>37</v>
      </c>
    </row>
    <row r="285" spans="2:16">
      <c r="B285" s="54" t="s">
        <v>11</v>
      </c>
      <c r="C285" s="54" t="s">
        <v>1052</v>
      </c>
      <c r="D285" s="54" t="s">
        <v>547</v>
      </c>
      <c r="E285" s="60" t="s">
        <v>548</v>
      </c>
      <c r="F285" s="85" t="s">
        <v>557</v>
      </c>
      <c r="G285" s="85" t="s">
        <v>558</v>
      </c>
      <c r="H285" s="86" t="s">
        <v>559</v>
      </c>
      <c r="I285" s="87" t="str">
        <f t="shared" si="10"/>
        <v>Golay1529_S0225</v>
      </c>
      <c r="J285" s="87" t="str">
        <f t="shared" si="11"/>
        <v>gtaAATTAGGCGTGTcgACACACCGCCCGTCGCTACT</v>
      </c>
      <c r="K285" s="54" t="s">
        <v>359</v>
      </c>
      <c r="L285" s="60" t="s">
        <v>560</v>
      </c>
      <c r="M285" s="54" t="s">
        <v>561</v>
      </c>
      <c r="N285" s="85">
        <v>5</v>
      </c>
      <c r="O285" s="54" t="s">
        <v>564</v>
      </c>
      <c r="P285" s="54">
        <v>37</v>
      </c>
    </row>
    <row r="286" spans="2:16">
      <c r="B286" s="54" t="s">
        <v>10</v>
      </c>
      <c r="C286" s="84" t="s">
        <v>1053</v>
      </c>
      <c r="D286" s="54" t="s">
        <v>549</v>
      </c>
      <c r="E286" s="60" t="s">
        <v>550</v>
      </c>
      <c r="F286" s="85" t="s">
        <v>557</v>
      </c>
      <c r="G286" s="85" t="s">
        <v>558</v>
      </c>
      <c r="H286" s="86" t="s">
        <v>559</v>
      </c>
      <c r="I286" s="87" t="str">
        <f t="shared" si="10"/>
        <v>Golay1530_S0196D</v>
      </c>
      <c r="J286" s="87" t="str">
        <f t="shared" si="11"/>
        <v>gtaTGCTCTTGCTCTcgACACACCGCCCGTCGCTACT</v>
      </c>
      <c r="K286" s="54" t="s">
        <v>359</v>
      </c>
      <c r="L286" s="60" t="s">
        <v>560</v>
      </c>
      <c r="M286" s="54" t="s">
        <v>561</v>
      </c>
      <c r="N286" s="85">
        <v>5</v>
      </c>
      <c r="O286" s="54" t="s">
        <v>564</v>
      </c>
      <c r="P286" s="54">
        <v>37</v>
      </c>
    </row>
    <row r="287" spans="2:16">
      <c r="B287" s="54" t="s">
        <v>9</v>
      </c>
      <c r="C287" s="84" t="s">
        <v>1054</v>
      </c>
      <c r="D287" s="54" t="s">
        <v>551</v>
      </c>
      <c r="E287" s="60" t="s">
        <v>552</v>
      </c>
      <c r="F287" s="85" t="s">
        <v>557</v>
      </c>
      <c r="G287" s="85" t="s">
        <v>558</v>
      </c>
      <c r="H287" s="86" t="s">
        <v>559</v>
      </c>
      <c r="I287" s="87" t="str">
        <f t="shared" si="10"/>
        <v>Golay1531_S0337D</v>
      </c>
      <c r="J287" s="87" t="str">
        <f t="shared" si="11"/>
        <v>gtaTCCACTAGAGCAcgACACACCGCCCGTCGCTACT</v>
      </c>
      <c r="K287" s="54" t="s">
        <v>359</v>
      </c>
      <c r="L287" s="60" t="s">
        <v>560</v>
      </c>
      <c r="M287" s="54" t="s">
        <v>561</v>
      </c>
      <c r="N287" s="85">
        <v>5</v>
      </c>
      <c r="O287" s="54" t="s">
        <v>564</v>
      </c>
      <c r="P287" s="54">
        <v>37</v>
      </c>
    </row>
    <row r="288" spans="2:16">
      <c r="B288" s="54" t="s">
        <v>8</v>
      </c>
      <c r="C288" s="84" t="s">
        <v>1055</v>
      </c>
      <c r="D288" s="54" t="s">
        <v>553</v>
      </c>
      <c r="E288" s="60" t="s">
        <v>554</v>
      </c>
      <c r="F288" s="85" t="s">
        <v>557</v>
      </c>
      <c r="G288" s="85" t="s">
        <v>558</v>
      </c>
      <c r="H288" s="86" t="s">
        <v>559</v>
      </c>
      <c r="I288" s="87" t="str">
        <f t="shared" si="10"/>
        <v>Golay1532_S0097D</v>
      </c>
      <c r="J288" s="87" t="str">
        <f t="shared" si="11"/>
        <v>gtaCATTGCAAAGCAcgACACACCGCCCGTCGCTACT</v>
      </c>
      <c r="K288" s="54" t="s">
        <v>359</v>
      </c>
      <c r="L288" s="60" t="s">
        <v>560</v>
      </c>
      <c r="M288" s="54" t="s">
        <v>561</v>
      </c>
      <c r="N288" s="85">
        <v>5</v>
      </c>
      <c r="O288" s="54" t="s">
        <v>564</v>
      </c>
      <c r="P288" s="54">
        <v>37</v>
      </c>
    </row>
    <row r="289" spans="1:18">
      <c r="B289" s="54" t="s">
        <v>7</v>
      </c>
      <c r="C289" s="84" t="s">
        <v>1056</v>
      </c>
      <c r="D289" s="54" t="s">
        <v>555</v>
      </c>
      <c r="E289" s="60" t="s">
        <v>556</v>
      </c>
      <c r="F289" s="85" t="s">
        <v>557</v>
      </c>
      <c r="G289" s="85" t="s">
        <v>558</v>
      </c>
      <c r="H289" s="86" t="s">
        <v>559</v>
      </c>
      <c r="I289" s="87" t="str">
        <f t="shared" si="10"/>
        <v>Golay1533_S0240D</v>
      </c>
      <c r="J289" s="87" t="str">
        <f t="shared" si="11"/>
        <v>gtaGACGGCTATGTTcgACACACCGCCCGTCGCTACT</v>
      </c>
      <c r="K289" s="54" t="s">
        <v>359</v>
      </c>
      <c r="L289" s="60" t="s">
        <v>560</v>
      </c>
      <c r="M289" s="54" t="s">
        <v>561</v>
      </c>
      <c r="N289" s="85">
        <v>5</v>
      </c>
      <c r="O289" s="54" t="s">
        <v>564</v>
      </c>
      <c r="P289" s="54">
        <v>37</v>
      </c>
    </row>
    <row r="290" spans="1:18">
      <c r="A290" s="58" t="s">
        <v>610</v>
      </c>
      <c r="B290" s="43" t="s">
        <v>103</v>
      </c>
      <c r="C290" s="59" t="s">
        <v>1058</v>
      </c>
      <c r="D290" s="59" t="s">
        <v>365</v>
      </c>
      <c r="E290" s="88" t="s">
        <v>366</v>
      </c>
      <c r="F290" s="89" t="s">
        <v>557</v>
      </c>
      <c r="G290" s="89" t="s">
        <v>558</v>
      </c>
      <c r="H290" s="76" t="s">
        <v>559</v>
      </c>
      <c r="I290" s="90" t="str">
        <f>(D290&amp;"_"&amp;C290)</f>
        <v>Golay0070_S0283</v>
      </c>
      <c r="J290" s="90" t="str">
        <f>CONCATENATE(F290,E290,G290,H290)</f>
        <v>gtaTATCGACACAAGcgACACACCGCCCGTCGCTACT</v>
      </c>
      <c r="K290" s="59" t="s">
        <v>621</v>
      </c>
      <c r="L290" s="88" t="s">
        <v>1926</v>
      </c>
      <c r="M290" s="59" t="s">
        <v>561</v>
      </c>
      <c r="N290" s="89">
        <v>5</v>
      </c>
      <c r="O290" s="59" t="s">
        <v>564</v>
      </c>
      <c r="P290" s="59">
        <v>37</v>
      </c>
      <c r="Q290" s="59"/>
      <c r="R290" s="59"/>
    </row>
    <row r="291" spans="1:18">
      <c r="A291" s="121" t="s">
        <v>1932</v>
      </c>
      <c r="B291" s="28" t="s">
        <v>102</v>
      </c>
      <c r="C291" s="84" t="s">
        <v>1059</v>
      </c>
      <c r="D291" s="54" t="s">
        <v>367</v>
      </c>
      <c r="E291" s="60" t="s">
        <v>368</v>
      </c>
      <c r="F291" s="85" t="s">
        <v>557</v>
      </c>
      <c r="G291" s="85" t="s">
        <v>558</v>
      </c>
      <c r="H291" s="86" t="s">
        <v>559</v>
      </c>
      <c r="I291" s="87" t="str">
        <f t="shared" ref="I291:I354" si="12">(D291&amp;"_"&amp;C291)</f>
        <v>Golay0071_SNEG06</v>
      </c>
      <c r="J291" s="87" t="str">
        <f t="shared" ref="J291:J354" si="13">CONCATENATE(F291,E291,G291,H291)</f>
        <v>gtaGATTCCGGCTCAcgACACACCGCCCGTCGCTACT</v>
      </c>
      <c r="K291" s="54" t="s">
        <v>621</v>
      </c>
      <c r="L291" s="60" t="s">
        <v>1926</v>
      </c>
      <c r="M291" s="54" t="s">
        <v>561</v>
      </c>
      <c r="N291" s="85">
        <v>5</v>
      </c>
      <c r="O291" s="54" t="s">
        <v>565</v>
      </c>
      <c r="P291" s="54">
        <v>37</v>
      </c>
    </row>
    <row r="292" spans="1:18">
      <c r="B292" s="28" t="s">
        <v>101</v>
      </c>
      <c r="C292" s="54" t="s">
        <v>1060</v>
      </c>
      <c r="D292" s="54" t="s">
        <v>369</v>
      </c>
      <c r="E292" s="60" t="s">
        <v>370</v>
      </c>
      <c r="F292" s="85" t="s">
        <v>557</v>
      </c>
      <c r="G292" s="85" t="s">
        <v>558</v>
      </c>
      <c r="H292" s="86" t="s">
        <v>559</v>
      </c>
      <c r="I292" s="87" t="str">
        <f t="shared" si="12"/>
        <v>Golay0072_S0041</v>
      </c>
      <c r="J292" s="87" t="str">
        <f t="shared" si="13"/>
        <v>gtaCGTAATTGCCGCcgACACACCGCCCGTCGCTACT</v>
      </c>
      <c r="K292" s="54" t="s">
        <v>621</v>
      </c>
      <c r="L292" s="60" t="s">
        <v>1926</v>
      </c>
      <c r="M292" s="54" t="s">
        <v>561</v>
      </c>
      <c r="N292" s="85">
        <v>5</v>
      </c>
      <c r="O292" s="54" t="s">
        <v>564</v>
      </c>
      <c r="P292" s="54">
        <v>37</v>
      </c>
    </row>
    <row r="293" spans="1:18">
      <c r="B293" s="28" t="s">
        <v>100</v>
      </c>
      <c r="C293" s="54" t="s">
        <v>1061</v>
      </c>
      <c r="D293" s="54" t="s">
        <v>371</v>
      </c>
      <c r="E293" s="60" t="s">
        <v>372</v>
      </c>
      <c r="F293" s="85" t="s">
        <v>557</v>
      </c>
      <c r="G293" s="85" t="s">
        <v>558</v>
      </c>
      <c r="H293" s="86" t="s">
        <v>559</v>
      </c>
      <c r="I293" s="87" t="str">
        <f t="shared" si="12"/>
        <v>Golay0073_S0062</v>
      </c>
      <c r="J293" s="87" t="str">
        <f t="shared" si="13"/>
        <v>gtaGGTGACTAGTTCcgACACACCGCCCGTCGCTACT</v>
      </c>
      <c r="K293" s="54" t="s">
        <v>621</v>
      </c>
      <c r="L293" s="60" t="s">
        <v>1926</v>
      </c>
      <c r="M293" s="54" t="s">
        <v>561</v>
      </c>
      <c r="N293" s="85">
        <v>5</v>
      </c>
      <c r="O293" s="54" t="s">
        <v>564</v>
      </c>
      <c r="P293" s="54">
        <v>37</v>
      </c>
    </row>
    <row r="294" spans="1:18">
      <c r="A294" s="93"/>
      <c r="B294" s="28" t="s">
        <v>99</v>
      </c>
      <c r="C294" s="84" t="s">
        <v>1062</v>
      </c>
      <c r="D294" s="54" t="s">
        <v>373</v>
      </c>
      <c r="E294" s="60" t="s">
        <v>374</v>
      </c>
      <c r="F294" s="85" t="s">
        <v>557</v>
      </c>
      <c r="G294" s="85" t="s">
        <v>558</v>
      </c>
      <c r="H294" s="86" t="s">
        <v>559</v>
      </c>
      <c r="I294" s="87" t="str">
        <f t="shared" si="12"/>
        <v>Golay0074_SNEG04</v>
      </c>
      <c r="J294" s="87" t="str">
        <f t="shared" si="13"/>
        <v>gtaATGGGTTCCGTCcgACACACCGCCCGTCGCTACT</v>
      </c>
      <c r="K294" s="54" t="s">
        <v>621</v>
      </c>
      <c r="L294" s="60" t="s">
        <v>1926</v>
      </c>
      <c r="M294" s="54" t="s">
        <v>561</v>
      </c>
      <c r="N294" s="85">
        <v>5</v>
      </c>
      <c r="O294" s="54" t="s">
        <v>565</v>
      </c>
      <c r="P294" s="54">
        <v>37</v>
      </c>
    </row>
    <row r="295" spans="1:18">
      <c r="B295" s="28" t="s">
        <v>98</v>
      </c>
      <c r="C295" s="54" t="s">
        <v>1063</v>
      </c>
      <c r="D295" s="54" t="s">
        <v>375</v>
      </c>
      <c r="E295" s="60" t="s">
        <v>376</v>
      </c>
      <c r="F295" s="85" t="s">
        <v>557</v>
      </c>
      <c r="G295" s="85" t="s">
        <v>558</v>
      </c>
      <c r="H295" s="86" t="s">
        <v>559</v>
      </c>
      <c r="I295" s="87" t="str">
        <f t="shared" si="12"/>
        <v>Golay0075_S0060</v>
      </c>
      <c r="J295" s="87" t="str">
        <f t="shared" si="13"/>
        <v>gtaTAGGCATGCTTGcgACACACCGCCCGTCGCTACT</v>
      </c>
      <c r="K295" s="54" t="s">
        <v>621</v>
      </c>
      <c r="L295" s="60" t="s">
        <v>1926</v>
      </c>
      <c r="M295" s="54" t="s">
        <v>561</v>
      </c>
      <c r="N295" s="85">
        <v>5</v>
      </c>
      <c r="O295" s="54" t="s">
        <v>564</v>
      </c>
      <c r="P295" s="54">
        <v>37</v>
      </c>
    </row>
    <row r="296" spans="1:18">
      <c r="B296" s="28" t="s">
        <v>97</v>
      </c>
      <c r="C296" s="54" t="s">
        <v>1064</v>
      </c>
      <c r="D296" s="54" t="s">
        <v>377</v>
      </c>
      <c r="E296" s="60" t="s">
        <v>378</v>
      </c>
      <c r="F296" s="85" t="s">
        <v>557</v>
      </c>
      <c r="G296" s="85" t="s">
        <v>558</v>
      </c>
      <c r="H296" s="86" t="s">
        <v>559</v>
      </c>
      <c r="I296" s="87" t="str">
        <f t="shared" si="12"/>
        <v>Golay0076_S0209</v>
      </c>
      <c r="J296" s="87" t="str">
        <f t="shared" si="13"/>
        <v>gtaAACTAGTTCAGGcgACACACCGCCCGTCGCTACT</v>
      </c>
      <c r="K296" s="54" t="s">
        <v>621</v>
      </c>
      <c r="L296" s="60" t="s">
        <v>1926</v>
      </c>
      <c r="M296" s="54" t="s">
        <v>561</v>
      </c>
      <c r="N296" s="85">
        <v>5</v>
      </c>
      <c r="O296" s="54" t="s">
        <v>564</v>
      </c>
      <c r="P296" s="54">
        <v>37</v>
      </c>
    </row>
    <row r="297" spans="1:18">
      <c r="B297" s="28" t="s">
        <v>96</v>
      </c>
      <c r="C297" s="54" t="s">
        <v>1065</v>
      </c>
      <c r="D297" s="54" t="s">
        <v>379</v>
      </c>
      <c r="E297" s="60" t="s">
        <v>380</v>
      </c>
      <c r="F297" s="85" t="s">
        <v>557</v>
      </c>
      <c r="G297" s="85" t="s">
        <v>558</v>
      </c>
      <c r="H297" s="86" t="s">
        <v>559</v>
      </c>
      <c r="I297" s="87" t="str">
        <f t="shared" si="12"/>
        <v>Golay0077_S0336</v>
      </c>
      <c r="J297" s="87" t="str">
        <f t="shared" si="13"/>
        <v>gtaATTCTGCCGAAGcgACACACCGCCCGTCGCTACT</v>
      </c>
      <c r="K297" s="54" t="s">
        <v>621</v>
      </c>
      <c r="L297" s="60" t="s">
        <v>1926</v>
      </c>
      <c r="M297" s="54" t="s">
        <v>561</v>
      </c>
      <c r="N297" s="85">
        <v>5</v>
      </c>
      <c r="O297" s="54" t="s">
        <v>564</v>
      </c>
      <c r="P297" s="54">
        <v>37</v>
      </c>
    </row>
    <row r="298" spans="1:18">
      <c r="B298" s="28" t="s">
        <v>95</v>
      </c>
      <c r="C298" s="54" t="s">
        <v>1066</v>
      </c>
      <c r="D298" s="54" t="s">
        <v>381</v>
      </c>
      <c r="E298" s="60" t="s">
        <v>382</v>
      </c>
      <c r="F298" s="85" t="s">
        <v>557</v>
      </c>
      <c r="G298" s="85" t="s">
        <v>558</v>
      </c>
      <c r="H298" s="86" t="s">
        <v>559</v>
      </c>
      <c r="I298" s="87" t="str">
        <f t="shared" si="12"/>
        <v>Golay0078_S0274</v>
      </c>
      <c r="J298" s="87" t="str">
        <f t="shared" si="13"/>
        <v>gtaAGCATGTCCCGTcgACACACCGCCCGTCGCTACT</v>
      </c>
      <c r="K298" s="54" t="s">
        <v>621</v>
      </c>
      <c r="L298" s="60" t="s">
        <v>1926</v>
      </c>
      <c r="M298" s="54" t="s">
        <v>561</v>
      </c>
      <c r="N298" s="85">
        <v>5</v>
      </c>
      <c r="O298" s="54" t="s">
        <v>564</v>
      </c>
      <c r="P298" s="54">
        <v>37</v>
      </c>
    </row>
    <row r="299" spans="1:18">
      <c r="B299" s="28" t="s">
        <v>94</v>
      </c>
      <c r="C299" s="84" t="s">
        <v>1067</v>
      </c>
      <c r="D299" s="54" t="s">
        <v>383</v>
      </c>
      <c r="E299" s="60" t="s">
        <v>384</v>
      </c>
      <c r="F299" s="85" t="s">
        <v>557</v>
      </c>
      <c r="G299" s="85" t="s">
        <v>558</v>
      </c>
      <c r="H299" s="86" t="s">
        <v>559</v>
      </c>
      <c r="I299" s="87" t="str">
        <f t="shared" si="12"/>
        <v>Golay0079_NC04</v>
      </c>
      <c r="J299" s="87" t="str">
        <f t="shared" si="13"/>
        <v>gtaGTACGATATGACcgACACACCGCCCGTCGCTACT</v>
      </c>
      <c r="K299" s="54" t="s">
        <v>621</v>
      </c>
      <c r="L299" s="60" t="s">
        <v>1926</v>
      </c>
      <c r="M299" s="54" t="s">
        <v>561</v>
      </c>
      <c r="N299" s="85">
        <v>5</v>
      </c>
      <c r="O299" s="54" t="s">
        <v>565</v>
      </c>
      <c r="P299" s="54">
        <v>37</v>
      </c>
    </row>
    <row r="300" spans="1:18">
      <c r="B300" s="28" t="s">
        <v>93</v>
      </c>
      <c r="C300" s="54" t="s">
        <v>1068</v>
      </c>
      <c r="D300" s="54" t="s">
        <v>385</v>
      </c>
      <c r="E300" s="60" t="s">
        <v>386</v>
      </c>
      <c r="F300" s="85" t="s">
        <v>557</v>
      </c>
      <c r="G300" s="85" t="s">
        <v>558</v>
      </c>
      <c r="H300" s="86" t="s">
        <v>559</v>
      </c>
      <c r="I300" s="87" t="str">
        <f t="shared" si="12"/>
        <v>Golay0080_S0084</v>
      </c>
      <c r="J300" s="87" t="str">
        <f t="shared" si="13"/>
        <v>gtaGTGGTGGTTTCCcgACACACCGCCCGTCGCTACT</v>
      </c>
      <c r="K300" s="54" t="s">
        <v>621</v>
      </c>
      <c r="L300" s="60" t="s">
        <v>1926</v>
      </c>
      <c r="M300" s="54" t="s">
        <v>561</v>
      </c>
      <c r="N300" s="85">
        <v>5</v>
      </c>
      <c r="O300" s="54" t="s">
        <v>564</v>
      </c>
      <c r="P300" s="54">
        <v>37</v>
      </c>
    </row>
    <row r="301" spans="1:18">
      <c r="B301" s="28" t="s">
        <v>92</v>
      </c>
      <c r="C301" s="54" t="s">
        <v>1069</v>
      </c>
      <c r="D301" s="54" t="s">
        <v>387</v>
      </c>
      <c r="E301" s="60" t="s">
        <v>388</v>
      </c>
      <c r="F301" s="85" t="s">
        <v>557</v>
      </c>
      <c r="G301" s="85" t="s">
        <v>558</v>
      </c>
      <c r="H301" s="86" t="s">
        <v>559</v>
      </c>
      <c r="I301" s="87" t="str">
        <f t="shared" si="12"/>
        <v>Golay0081_S0284</v>
      </c>
      <c r="J301" s="87" t="str">
        <f t="shared" si="13"/>
        <v>gtaTAGTATGCGCAAcgACACACCGCCCGTCGCTACT</v>
      </c>
      <c r="K301" s="54" t="s">
        <v>621</v>
      </c>
      <c r="L301" s="60" t="s">
        <v>1926</v>
      </c>
      <c r="M301" s="54" t="s">
        <v>561</v>
      </c>
      <c r="N301" s="85">
        <v>5</v>
      </c>
      <c r="O301" s="54" t="s">
        <v>564</v>
      </c>
      <c r="P301" s="54">
        <v>37</v>
      </c>
    </row>
    <row r="302" spans="1:18">
      <c r="B302" s="28" t="s">
        <v>91</v>
      </c>
      <c r="C302" s="54" t="s">
        <v>1070</v>
      </c>
      <c r="D302" s="54" t="s">
        <v>389</v>
      </c>
      <c r="E302" s="60" t="s">
        <v>390</v>
      </c>
      <c r="F302" s="85" t="s">
        <v>557</v>
      </c>
      <c r="G302" s="85" t="s">
        <v>558</v>
      </c>
      <c r="H302" s="86" t="s">
        <v>559</v>
      </c>
      <c r="I302" s="87" t="str">
        <f t="shared" si="12"/>
        <v>Golay0082_S0212</v>
      </c>
      <c r="J302" s="87" t="str">
        <f t="shared" si="13"/>
        <v>gtaTGCGCTGAATGTcgACACACCGCCCGTCGCTACT</v>
      </c>
      <c r="K302" s="54" t="s">
        <v>621</v>
      </c>
      <c r="L302" s="60" t="s">
        <v>1926</v>
      </c>
      <c r="M302" s="54" t="s">
        <v>561</v>
      </c>
      <c r="N302" s="85">
        <v>5</v>
      </c>
      <c r="O302" s="54" t="s">
        <v>564</v>
      </c>
      <c r="P302" s="54">
        <v>37</v>
      </c>
    </row>
    <row r="303" spans="1:18">
      <c r="B303" s="28" t="s">
        <v>90</v>
      </c>
      <c r="C303" s="54" t="s">
        <v>1071</v>
      </c>
      <c r="D303" s="54" t="s">
        <v>391</v>
      </c>
      <c r="E303" s="60" t="s">
        <v>392</v>
      </c>
      <c r="F303" s="85" t="s">
        <v>557</v>
      </c>
      <c r="G303" s="85" t="s">
        <v>558</v>
      </c>
      <c r="H303" s="86" t="s">
        <v>559</v>
      </c>
      <c r="I303" s="87" t="str">
        <f t="shared" si="12"/>
        <v>Golay0083_S0102</v>
      </c>
      <c r="J303" s="87" t="str">
        <f t="shared" si="13"/>
        <v>gtaATGGCTGTCAGTcgACACACCGCCCGTCGCTACT</v>
      </c>
      <c r="K303" s="54" t="s">
        <v>621</v>
      </c>
      <c r="L303" s="60" t="s">
        <v>1926</v>
      </c>
      <c r="M303" s="54" t="s">
        <v>561</v>
      </c>
      <c r="N303" s="85">
        <v>5</v>
      </c>
      <c r="O303" s="54" t="s">
        <v>564</v>
      </c>
      <c r="P303" s="54">
        <v>37</v>
      </c>
    </row>
    <row r="304" spans="1:18">
      <c r="B304" s="28" t="s">
        <v>89</v>
      </c>
      <c r="C304" s="54" t="s">
        <v>1072</v>
      </c>
      <c r="D304" s="54" t="s">
        <v>393</v>
      </c>
      <c r="E304" s="60" t="s">
        <v>394</v>
      </c>
      <c r="F304" s="85" t="s">
        <v>557</v>
      </c>
      <c r="G304" s="85" t="s">
        <v>558</v>
      </c>
      <c r="H304" s="86" t="s">
        <v>559</v>
      </c>
      <c r="I304" s="87" t="str">
        <f t="shared" si="12"/>
        <v>Golay0084_S0070</v>
      </c>
      <c r="J304" s="87" t="str">
        <f t="shared" si="13"/>
        <v>gtaGTTCTCTTCTCGcgACACACCGCCCGTCGCTACT</v>
      </c>
      <c r="K304" s="54" t="s">
        <v>621</v>
      </c>
      <c r="L304" s="60" t="s">
        <v>1926</v>
      </c>
      <c r="M304" s="54" t="s">
        <v>561</v>
      </c>
      <c r="N304" s="85">
        <v>5</v>
      </c>
      <c r="O304" s="54" t="s">
        <v>564</v>
      </c>
      <c r="P304" s="54">
        <v>37</v>
      </c>
    </row>
    <row r="305" spans="2:16">
      <c r="B305" s="28" t="s">
        <v>88</v>
      </c>
      <c r="C305" s="54" t="s">
        <v>1073</v>
      </c>
      <c r="D305" s="54" t="s">
        <v>395</v>
      </c>
      <c r="E305" s="60" t="s">
        <v>396</v>
      </c>
      <c r="F305" s="85" t="s">
        <v>557</v>
      </c>
      <c r="G305" s="85" t="s">
        <v>558</v>
      </c>
      <c r="H305" s="86" t="s">
        <v>559</v>
      </c>
      <c r="I305" s="87" t="str">
        <f t="shared" si="12"/>
        <v>Golay0085_S0270</v>
      </c>
      <c r="J305" s="87" t="str">
        <f t="shared" si="13"/>
        <v>gtaCGTAAGATGCCTcgACACACCGCCCGTCGCTACT</v>
      </c>
      <c r="K305" s="54" t="s">
        <v>621</v>
      </c>
      <c r="L305" s="60" t="s">
        <v>1926</v>
      </c>
      <c r="M305" s="54" t="s">
        <v>561</v>
      </c>
      <c r="N305" s="85">
        <v>5</v>
      </c>
      <c r="O305" s="54" t="s">
        <v>564</v>
      </c>
      <c r="P305" s="54">
        <v>37</v>
      </c>
    </row>
    <row r="306" spans="2:16">
      <c r="B306" s="28" t="s">
        <v>87</v>
      </c>
      <c r="C306" s="54" t="s">
        <v>1074</v>
      </c>
      <c r="D306" s="54" t="s">
        <v>397</v>
      </c>
      <c r="E306" s="60" t="s">
        <v>398</v>
      </c>
      <c r="F306" s="85" t="s">
        <v>557</v>
      </c>
      <c r="G306" s="85" t="s">
        <v>558</v>
      </c>
      <c r="H306" s="86" t="s">
        <v>559</v>
      </c>
      <c r="I306" s="87" t="str">
        <f t="shared" si="12"/>
        <v>Golay0086_S0007</v>
      </c>
      <c r="J306" s="87" t="str">
        <f t="shared" si="13"/>
        <v>gtaGCGTTCTAGCTGcgACACACCGCCCGTCGCTACT</v>
      </c>
      <c r="K306" s="54" t="s">
        <v>621</v>
      </c>
      <c r="L306" s="60" t="s">
        <v>1926</v>
      </c>
      <c r="M306" s="54" t="s">
        <v>561</v>
      </c>
      <c r="N306" s="85">
        <v>5</v>
      </c>
      <c r="O306" s="54" t="s">
        <v>564</v>
      </c>
      <c r="P306" s="54">
        <v>37</v>
      </c>
    </row>
    <row r="307" spans="2:16">
      <c r="B307" s="28" t="s">
        <v>86</v>
      </c>
      <c r="C307" s="54" t="s">
        <v>1075</v>
      </c>
      <c r="D307" s="54" t="s">
        <v>399</v>
      </c>
      <c r="E307" s="60" t="s">
        <v>400</v>
      </c>
      <c r="F307" s="85" t="s">
        <v>557</v>
      </c>
      <c r="G307" s="85" t="s">
        <v>558</v>
      </c>
      <c r="H307" s="86" t="s">
        <v>559</v>
      </c>
      <c r="I307" s="87" t="str">
        <f t="shared" si="12"/>
        <v>Golay0087_S0311</v>
      </c>
      <c r="J307" s="87" t="str">
        <f t="shared" si="13"/>
        <v>gtaGTTGTTCTGGGAcgACACACCGCCCGTCGCTACT</v>
      </c>
      <c r="K307" s="54" t="s">
        <v>621</v>
      </c>
      <c r="L307" s="60" t="s">
        <v>1926</v>
      </c>
      <c r="M307" s="54" t="s">
        <v>561</v>
      </c>
      <c r="N307" s="85">
        <v>5</v>
      </c>
      <c r="O307" s="54" t="s">
        <v>564</v>
      </c>
      <c r="P307" s="54">
        <v>37</v>
      </c>
    </row>
    <row r="308" spans="2:16">
      <c r="B308" s="28" t="s">
        <v>85</v>
      </c>
      <c r="C308" s="54" t="s">
        <v>1076</v>
      </c>
      <c r="D308" s="54" t="s">
        <v>401</v>
      </c>
      <c r="E308" s="60" t="s">
        <v>402</v>
      </c>
      <c r="F308" s="85" t="s">
        <v>557</v>
      </c>
      <c r="G308" s="85" t="s">
        <v>558</v>
      </c>
      <c r="H308" s="86" t="s">
        <v>559</v>
      </c>
      <c r="I308" s="87" t="str">
        <f t="shared" si="12"/>
        <v>Golay0088_S0082</v>
      </c>
      <c r="J308" s="87" t="str">
        <f t="shared" si="13"/>
        <v>gtaGGACTTCCAGCTcgACACACCGCCCGTCGCTACT</v>
      </c>
      <c r="K308" s="54" t="s">
        <v>621</v>
      </c>
      <c r="L308" s="60" t="s">
        <v>1926</v>
      </c>
      <c r="M308" s="54" t="s">
        <v>561</v>
      </c>
      <c r="N308" s="85">
        <v>5</v>
      </c>
      <c r="O308" s="54" t="s">
        <v>564</v>
      </c>
      <c r="P308" s="54">
        <v>37</v>
      </c>
    </row>
    <row r="309" spans="2:16">
      <c r="B309" s="28" t="s">
        <v>84</v>
      </c>
      <c r="C309" s="54" t="s">
        <v>1077</v>
      </c>
      <c r="D309" s="54" t="s">
        <v>403</v>
      </c>
      <c r="E309" s="60" t="s">
        <v>404</v>
      </c>
      <c r="F309" s="85" t="s">
        <v>557</v>
      </c>
      <c r="G309" s="85" t="s">
        <v>558</v>
      </c>
      <c r="H309" s="86" t="s">
        <v>559</v>
      </c>
      <c r="I309" s="87" t="str">
        <f t="shared" si="12"/>
        <v>Golay0089_S0163</v>
      </c>
      <c r="J309" s="87" t="str">
        <f t="shared" si="13"/>
        <v>gtaCTCACAACCGTGcgACACACCGCCCGTCGCTACT</v>
      </c>
      <c r="K309" s="54" t="s">
        <v>621</v>
      </c>
      <c r="L309" s="60" t="s">
        <v>1926</v>
      </c>
      <c r="M309" s="54" t="s">
        <v>561</v>
      </c>
      <c r="N309" s="85">
        <v>5</v>
      </c>
      <c r="O309" s="54" t="s">
        <v>564</v>
      </c>
      <c r="P309" s="54">
        <v>37</v>
      </c>
    </row>
    <row r="310" spans="2:16">
      <c r="B310" s="28" t="s">
        <v>83</v>
      </c>
      <c r="C310" s="54" t="s">
        <v>1078</v>
      </c>
      <c r="D310" s="54" t="s">
        <v>405</v>
      </c>
      <c r="E310" s="60" t="s">
        <v>406</v>
      </c>
      <c r="F310" s="85" t="s">
        <v>557</v>
      </c>
      <c r="G310" s="85" t="s">
        <v>558</v>
      </c>
      <c r="H310" s="86" t="s">
        <v>559</v>
      </c>
      <c r="I310" s="87" t="str">
        <f t="shared" si="12"/>
        <v>Golay0090_S0244</v>
      </c>
      <c r="J310" s="87" t="str">
        <f t="shared" si="13"/>
        <v>gtaCTGCTATTCCTCcgACACACCGCCCGTCGCTACT</v>
      </c>
      <c r="K310" s="54" t="s">
        <v>621</v>
      </c>
      <c r="L310" s="60" t="s">
        <v>1926</v>
      </c>
      <c r="M310" s="54" t="s">
        <v>561</v>
      </c>
      <c r="N310" s="85">
        <v>5</v>
      </c>
      <c r="O310" s="54" t="s">
        <v>564</v>
      </c>
      <c r="P310" s="54">
        <v>37</v>
      </c>
    </row>
    <row r="311" spans="2:16">
      <c r="B311" s="28" t="s">
        <v>82</v>
      </c>
      <c r="C311" s="54" t="s">
        <v>1079</v>
      </c>
      <c r="D311" s="54" t="s">
        <v>407</v>
      </c>
      <c r="E311" s="60" t="s">
        <v>408</v>
      </c>
      <c r="F311" s="85" t="s">
        <v>557</v>
      </c>
      <c r="G311" s="85" t="s">
        <v>558</v>
      </c>
      <c r="H311" s="86" t="s">
        <v>559</v>
      </c>
      <c r="I311" s="87" t="str">
        <f t="shared" si="12"/>
        <v>Golay0091_S0202</v>
      </c>
      <c r="J311" s="87" t="str">
        <f t="shared" si="13"/>
        <v>gtaATGTCACCGCTGcgACACACCGCCCGTCGCTACT</v>
      </c>
      <c r="K311" s="54" t="s">
        <v>621</v>
      </c>
      <c r="L311" s="60" t="s">
        <v>1926</v>
      </c>
      <c r="M311" s="54" t="s">
        <v>561</v>
      </c>
      <c r="N311" s="85">
        <v>5</v>
      </c>
      <c r="O311" s="54" t="s">
        <v>564</v>
      </c>
      <c r="P311" s="54">
        <v>37</v>
      </c>
    </row>
    <row r="312" spans="2:16">
      <c r="B312" s="28" t="s">
        <v>81</v>
      </c>
      <c r="C312" s="54" t="s">
        <v>1080</v>
      </c>
      <c r="D312" s="54" t="s">
        <v>409</v>
      </c>
      <c r="E312" s="60" t="s">
        <v>410</v>
      </c>
      <c r="F312" s="85" t="s">
        <v>557</v>
      </c>
      <c r="G312" s="85" t="s">
        <v>558</v>
      </c>
      <c r="H312" s="86" t="s">
        <v>559</v>
      </c>
      <c r="I312" s="87" t="str">
        <f t="shared" si="12"/>
        <v>Golay0092_S0133</v>
      </c>
      <c r="J312" s="87" t="str">
        <f t="shared" si="13"/>
        <v>gtaTGTAACGCCGATcgACACACCGCCCGTCGCTACT</v>
      </c>
      <c r="K312" s="54" t="s">
        <v>621</v>
      </c>
      <c r="L312" s="60" t="s">
        <v>1926</v>
      </c>
      <c r="M312" s="54" t="s">
        <v>561</v>
      </c>
      <c r="N312" s="85">
        <v>5</v>
      </c>
      <c r="O312" s="54" t="s">
        <v>564</v>
      </c>
      <c r="P312" s="54">
        <v>37</v>
      </c>
    </row>
    <row r="313" spans="2:16">
      <c r="B313" s="28" t="s">
        <v>80</v>
      </c>
      <c r="C313" s="54" t="s">
        <v>1081</v>
      </c>
      <c r="D313" s="54" t="s">
        <v>411</v>
      </c>
      <c r="E313" s="60" t="s">
        <v>412</v>
      </c>
      <c r="F313" s="85" t="s">
        <v>557</v>
      </c>
      <c r="G313" s="85" t="s">
        <v>558</v>
      </c>
      <c r="H313" s="86" t="s">
        <v>559</v>
      </c>
      <c r="I313" s="87" t="str">
        <f t="shared" si="12"/>
        <v>Golay0093_S0232</v>
      </c>
      <c r="J313" s="87" t="str">
        <f t="shared" si="13"/>
        <v>gtaAGCAGAACATCTcgACACACCGCCCGTCGCTACT</v>
      </c>
      <c r="K313" s="54" t="s">
        <v>621</v>
      </c>
      <c r="L313" s="60" t="s">
        <v>1926</v>
      </c>
      <c r="M313" s="54" t="s">
        <v>561</v>
      </c>
      <c r="N313" s="85">
        <v>5</v>
      </c>
      <c r="O313" s="54" t="s">
        <v>564</v>
      </c>
      <c r="P313" s="54">
        <v>37</v>
      </c>
    </row>
    <row r="314" spans="2:16">
      <c r="B314" s="28" t="s">
        <v>79</v>
      </c>
      <c r="C314" s="54" t="s">
        <v>1082</v>
      </c>
      <c r="D314" s="54" t="s">
        <v>413</v>
      </c>
      <c r="E314" s="60" t="s">
        <v>414</v>
      </c>
      <c r="F314" s="85" t="s">
        <v>557</v>
      </c>
      <c r="G314" s="85" t="s">
        <v>558</v>
      </c>
      <c r="H314" s="86" t="s">
        <v>559</v>
      </c>
      <c r="I314" s="87" t="str">
        <f t="shared" si="12"/>
        <v>Golay0094_S0074</v>
      </c>
      <c r="J314" s="87" t="str">
        <f t="shared" si="13"/>
        <v>gtaTGGAGTAGGTGGcgACACACCGCCCGTCGCTACT</v>
      </c>
      <c r="K314" s="54" t="s">
        <v>621</v>
      </c>
      <c r="L314" s="60" t="s">
        <v>1926</v>
      </c>
      <c r="M314" s="54" t="s">
        <v>561</v>
      </c>
      <c r="N314" s="85">
        <v>5</v>
      </c>
      <c r="O314" s="54" t="s">
        <v>564</v>
      </c>
      <c r="P314" s="54">
        <v>37</v>
      </c>
    </row>
    <row r="315" spans="2:16">
      <c r="B315" s="29" t="s">
        <v>78</v>
      </c>
      <c r="C315" s="54" t="s">
        <v>1083</v>
      </c>
      <c r="D315" s="54" t="s">
        <v>415</v>
      </c>
      <c r="E315" s="60" t="s">
        <v>416</v>
      </c>
      <c r="F315" s="85" t="s">
        <v>557</v>
      </c>
      <c r="G315" s="85" t="s">
        <v>558</v>
      </c>
      <c r="H315" s="86" t="s">
        <v>559</v>
      </c>
      <c r="I315" s="87" t="str">
        <f t="shared" si="12"/>
        <v>Golay0095_S0255</v>
      </c>
      <c r="J315" s="87" t="str">
        <f t="shared" si="13"/>
        <v>gtaTTGGCTCTATTCcgACACACCGCCCGTCGCTACT</v>
      </c>
      <c r="K315" s="54" t="s">
        <v>621</v>
      </c>
      <c r="L315" s="60" t="s">
        <v>1926</v>
      </c>
      <c r="M315" s="54" t="s">
        <v>561</v>
      </c>
      <c r="N315" s="85">
        <v>5</v>
      </c>
      <c r="O315" s="54" t="s">
        <v>564</v>
      </c>
      <c r="P315" s="54">
        <v>37</v>
      </c>
    </row>
    <row r="316" spans="2:16">
      <c r="B316" s="54" t="s">
        <v>77</v>
      </c>
      <c r="C316" s="54" t="s">
        <v>1084</v>
      </c>
      <c r="D316" s="54" t="s">
        <v>417</v>
      </c>
      <c r="E316" s="60" t="s">
        <v>418</v>
      </c>
      <c r="F316" s="85" t="s">
        <v>557</v>
      </c>
      <c r="G316" s="85" t="s">
        <v>558</v>
      </c>
      <c r="H316" s="86" t="s">
        <v>559</v>
      </c>
      <c r="I316" s="87" t="str">
        <f t="shared" si="12"/>
        <v>Golay0096_S0171</v>
      </c>
      <c r="J316" s="87" t="str">
        <f t="shared" si="13"/>
        <v>gtaGATCCCACGTACcgACACACCGCCCGTCGCTACT</v>
      </c>
      <c r="K316" s="54" t="s">
        <v>621</v>
      </c>
      <c r="L316" s="60" t="s">
        <v>1926</v>
      </c>
      <c r="M316" s="54" t="s">
        <v>561</v>
      </c>
      <c r="N316" s="85">
        <v>5</v>
      </c>
      <c r="O316" s="54" t="s">
        <v>564</v>
      </c>
      <c r="P316" s="54">
        <v>37</v>
      </c>
    </row>
    <row r="317" spans="2:16">
      <c r="B317" s="54" t="s">
        <v>76</v>
      </c>
      <c r="C317" s="54" t="s">
        <v>1085</v>
      </c>
      <c r="D317" s="54" t="s">
        <v>419</v>
      </c>
      <c r="E317" s="60" t="s">
        <v>420</v>
      </c>
      <c r="F317" s="85" t="s">
        <v>557</v>
      </c>
      <c r="G317" s="85" t="s">
        <v>558</v>
      </c>
      <c r="H317" s="86" t="s">
        <v>559</v>
      </c>
      <c r="I317" s="87" t="str">
        <f t="shared" si="12"/>
        <v>Golay0097_S0005</v>
      </c>
      <c r="J317" s="87" t="str">
        <f t="shared" si="13"/>
        <v>gtaTACCGCTTCTTCcgACACACCGCCCGTCGCTACT</v>
      </c>
      <c r="K317" s="54" t="s">
        <v>621</v>
      </c>
      <c r="L317" s="60" t="s">
        <v>1926</v>
      </c>
      <c r="M317" s="54" t="s">
        <v>561</v>
      </c>
      <c r="N317" s="85">
        <v>5</v>
      </c>
      <c r="O317" s="54" t="s">
        <v>564</v>
      </c>
      <c r="P317" s="54">
        <v>37</v>
      </c>
    </row>
    <row r="318" spans="2:16">
      <c r="B318" s="54" t="s">
        <v>75</v>
      </c>
      <c r="C318" s="54" t="s">
        <v>1086</v>
      </c>
      <c r="D318" s="54" t="s">
        <v>421</v>
      </c>
      <c r="E318" s="60" t="s">
        <v>422</v>
      </c>
      <c r="F318" s="85" t="s">
        <v>557</v>
      </c>
      <c r="G318" s="85" t="s">
        <v>558</v>
      </c>
      <c r="H318" s="86" t="s">
        <v>559</v>
      </c>
      <c r="I318" s="87" t="str">
        <f t="shared" si="12"/>
        <v>Golay0098_S0086</v>
      </c>
      <c r="J318" s="87" t="str">
        <f t="shared" si="13"/>
        <v>gtaTGTGCGATAACAcgACACACCGCCCGTCGCTACT</v>
      </c>
      <c r="K318" s="54" t="s">
        <v>621</v>
      </c>
      <c r="L318" s="60" t="s">
        <v>1926</v>
      </c>
      <c r="M318" s="54" t="s">
        <v>561</v>
      </c>
      <c r="N318" s="85">
        <v>5</v>
      </c>
      <c r="O318" s="54" t="s">
        <v>564</v>
      </c>
      <c r="P318" s="54">
        <v>37</v>
      </c>
    </row>
    <row r="319" spans="2:16">
      <c r="B319" s="54" t="s">
        <v>74</v>
      </c>
      <c r="C319" s="54" t="s">
        <v>1087</v>
      </c>
      <c r="D319" s="54" t="s">
        <v>423</v>
      </c>
      <c r="E319" s="60" t="s">
        <v>424</v>
      </c>
      <c r="F319" s="85" t="s">
        <v>557</v>
      </c>
      <c r="G319" s="85" t="s">
        <v>558</v>
      </c>
      <c r="H319" s="86" t="s">
        <v>559</v>
      </c>
      <c r="I319" s="87" t="str">
        <f t="shared" si="12"/>
        <v>Golay0099_S0112</v>
      </c>
      <c r="J319" s="87" t="str">
        <f t="shared" si="13"/>
        <v>gtaGATTATCGACGAcgACACACCGCCCGTCGCTACT</v>
      </c>
      <c r="K319" s="54" t="s">
        <v>621</v>
      </c>
      <c r="L319" s="60" t="s">
        <v>1926</v>
      </c>
      <c r="M319" s="54" t="s">
        <v>561</v>
      </c>
      <c r="N319" s="85">
        <v>5</v>
      </c>
      <c r="O319" s="54" t="s">
        <v>564</v>
      </c>
      <c r="P319" s="54">
        <v>37</v>
      </c>
    </row>
    <row r="320" spans="2:16">
      <c r="B320" s="54" t="s">
        <v>73</v>
      </c>
      <c r="C320" s="54" t="s">
        <v>1088</v>
      </c>
      <c r="D320" s="54" t="s">
        <v>425</v>
      </c>
      <c r="E320" s="60" t="s">
        <v>426</v>
      </c>
      <c r="F320" s="85" t="s">
        <v>557</v>
      </c>
      <c r="G320" s="85" t="s">
        <v>558</v>
      </c>
      <c r="H320" s="86" t="s">
        <v>559</v>
      </c>
      <c r="I320" s="87" t="str">
        <f t="shared" si="12"/>
        <v>Golay0100_S0067</v>
      </c>
      <c r="J320" s="87" t="str">
        <f t="shared" si="13"/>
        <v>gtaGCCTAGCCCAATcgACACACCGCCCGTCGCTACT</v>
      </c>
      <c r="K320" s="54" t="s">
        <v>621</v>
      </c>
      <c r="L320" s="60" t="s">
        <v>1926</v>
      </c>
      <c r="M320" s="54" t="s">
        <v>561</v>
      </c>
      <c r="N320" s="85">
        <v>5</v>
      </c>
      <c r="O320" s="54" t="s">
        <v>564</v>
      </c>
      <c r="P320" s="54">
        <v>37</v>
      </c>
    </row>
    <row r="321" spans="2:16">
      <c r="B321" s="54" t="s">
        <v>72</v>
      </c>
      <c r="C321" s="54" t="s">
        <v>1089</v>
      </c>
      <c r="D321" s="54" t="s">
        <v>427</v>
      </c>
      <c r="E321" s="60" t="s">
        <v>428</v>
      </c>
      <c r="F321" s="85" t="s">
        <v>557</v>
      </c>
      <c r="G321" s="85" t="s">
        <v>558</v>
      </c>
      <c r="H321" s="86" t="s">
        <v>559</v>
      </c>
      <c r="I321" s="87" t="str">
        <f t="shared" si="12"/>
        <v>Golay0101_S0204</v>
      </c>
      <c r="J321" s="87" t="str">
        <f t="shared" si="13"/>
        <v>gtaGATGTATGTGGTcgACACACCGCCCGTCGCTACT</v>
      </c>
      <c r="K321" s="54" t="s">
        <v>621</v>
      </c>
      <c r="L321" s="60" t="s">
        <v>1926</v>
      </c>
      <c r="M321" s="54" t="s">
        <v>561</v>
      </c>
      <c r="N321" s="85">
        <v>5</v>
      </c>
      <c r="O321" s="54" t="s">
        <v>564</v>
      </c>
      <c r="P321" s="54">
        <v>37</v>
      </c>
    </row>
    <row r="322" spans="2:16">
      <c r="B322" s="54" t="s">
        <v>71</v>
      </c>
      <c r="C322" s="84" t="s">
        <v>1090</v>
      </c>
      <c r="D322" s="54" t="s">
        <v>429</v>
      </c>
      <c r="E322" s="60" t="s">
        <v>430</v>
      </c>
      <c r="F322" s="85" t="s">
        <v>557</v>
      </c>
      <c r="G322" s="85" t="s">
        <v>558</v>
      </c>
      <c r="H322" s="86" t="s">
        <v>559</v>
      </c>
      <c r="I322" s="87" t="str">
        <f t="shared" si="12"/>
        <v>Golay0102_SNEG01</v>
      </c>
      <c r="J322" s="87" t="str">
        <f t="shared" si="13"/>
        <v>gtaACTCCTTGTGTTcgACACACCGCCCGTCGCTACT</v>
      </c>
      <c r="K322" s="54" t="s">
        <v>621</v>
      </c>
      <c r="L322" s="60" t="s">
        <v>1926</v>
      </c>
      <c r="M322" s="54" t="s">
        <v>561</v>
      </c>
      <c r="N322" s="85">
        <v>5</v>
      </c>
      <c r="O322" s="54" t="s">
        <v>565</v>
      </c>
      <c r="P322" s="54">
        <v>37</v>
      </c>
    </row>
    <row r="323" spans="2:16">
      <c r="B323" s="54" t="s">
        <v>70</v>
      </c>
      <c r="C323" s="54" t="s">
        <v>1091</v>
      </c>
      <c r="D323" s="54" t="s">
        <v>431</v>
      </c>
      <c r="E323" s="60" t="s">
        <v>432</v>
      </c>
      <c r="F323" s="85" t="s">
        <v>557</v>
      </c>
      <c r="G323" s="85" t="s">
        <v>558</v>
      </c>
      <c r="H323" s="86" t="s">
        <v>559</v>
      </c>
      <c r="I323" s="87" t="str">
        <f t="shared" si="12"/>
        <v>Golay0103_S0223</v>
      </c>
      <c r="J323" s="87" t="str">
        <f t="shared" si="13"/>
        <v>gtaGTCACGGACATTcgACACACCGCCCGTCGCTACT</v>
      </c>
      <c r="K323" s="54" t="s">
        <v>621</v>
      </c>
      <c r="L323" s="60" t="s">
        <v>1926</v>
      </c>
      <c r="M323" s="54" t="s">
        <v>561</v>
      </c>
      <c r="N323" s="85">
        <v>5</v>
      </c>
      <c r="O323" s="54" t="s">
        <v>564</v>
      </c>
      <c r="P323" s="54">
        <v>37</v>
      </c>
    </row>
    <row r="324" spans="2:16">
      <c r="B324" s="54" t="s">
        <v>69</v>
      </c>
      <c r="C324" s="54" t="s">
        <v>1092</v>
      </c>
      <c r="D324" s="54" t="s">
        <v>433</v>
      </c>
      <c r="E324" s="60" t="s">
        <v>434</v>
      </c>
      <c r="F324" s="85" t="s">
        <v>557</v>
      </c>
      <c r="G324" s="85" t="s">
        <v>558</v>
      </c>
      <c r="H324" s="86" t="s">
        <v>559</v>
      </c>
      <c r="I324" s="87" t="str">
        <f t="shared" si="12"/>
        <v>Golay0104_S0177</v>
      </c>
      <c r="J324" s="87" t="str">
        <f t="shared" si="13"/>
        <v>gtaGCGAGCGAAGTAcgACACACCGCCCGTCGCTACT</v>
      </c>
      <c r="K324" s="54" t="s">
        <v>621</v>
      </c>
      <c r="L324" s="60" t="s">
        <v>1926</v>
      </c>
      <c r="M324" s="54" t="s">
        <v>561</v>
      </c>
      <c r="N324" s="85">
        <v>5</v>
      </c>
      <c r="O324" s="54" t="s">
        <v>564</v>
      </c>
      <c r="P324" s="54">
        <v>37</v>
      </c>
    </row>
    <row r="325" spans="2:16">
      <c r="B325" s="54" t="s">
        <v>68</v>
      </c>
      <c r="C325" s="54" t="s">
        <v>1093</v>
      </c>
      <c r="D325" s="54" t="s">
        <v>435</v>
      </c>
      <c r="E325" s="60" t="s">
        <v>436</v>
      </c>
      <c r="F325" s="85" t="s">
        <v>557</v>
      </c>
      <c r="G325" s="85" t="s">
        <v>558</v>
      </c>
      <c r="H325" s="86" t="s">
        <v>559</v>
      </c>
      <c r="I325" s="87" t="str">
        <f t="shared" si="12"/>
        <v>Golay0105_S0140</v>
      </c>
      <c r="J325" s="87" t="str">
        <f t="shared" si="13"/>
        <v>gtaATCTACCGAAGCcgACACACCGCCCGTCGCTACT</v>
      </c>
      <c r="K325" s="54" t="s">
        <v>621</v>
      </c>
      <c r="L325" s="60" t="s">
        <v>1926</v>
      </c>
      <c r="M325" s="54" t="s">
        <v>561</v>
      </c>
      <c r="N325" s="85">
        <v>5</v>
      </c>
      <c r="O325" s="54" t="s">
        <v>564</v>
      </c>
      <c r="P325" s="54">
        <v>37</v>
      </c>
    </row>
    <row r="326" spans="2:16">
      <c r="B326" s="54" t="s">
        <v>67</v>
      </c>
      <c r="C326" s="54" t="s">
        <v>1094</v>
      </c>
      <c r="D326" s="54" t="s">
        <v>437</v>
      </c>
      <c r="E326" s="60" t="s">
        <v>438</v>
      </c>
      <c r="F326" s="85" t="s">
        <v>557</v>
      </c>
      <c r="G326" s="85" t="s">
        <v>558</v>
      </c>
      <c r="H326" s="86" t="s">
        <v>559</v>
      </c>
      <c r="I326" s="87" t="str">
        <f t="shared" si="12"/>
        <v>Golay0106_S0227</v>
      </c>
      <c r="J326" s="87" t="str">
        <f t="shared" si="13"/>
        <v>gtaACTTGGTGTAAGcgACACACCGCCCGTCGCTACT</v>
      </c>
      <c r="K326" s="54" t="s">
        <v>621</v>
      </c>
      <c r="L326" s="60" t="s">
        <v>1926</v>
      </c>
      <c r="M326" s="54" t="s">
        <v>561</v>
      </c>
      <c r="N326" s="85">
        <v>5</v>
      </c>
      <c r="O326" s="54" t="s">
        <v>564</v>
      </c>
      <c r="P326" s="54">
        <v>37</v>
      </c>
    </row>
    <row r="327" spans="2:16">
      <c r="B327" s="54" t="s">
        <v>66</v>
      </c>
      <c r="C327" s="54" t="s">
        <v>1095</v>
      </c>
      <c r="D327" s="54" t="s">
        <v>439</v>
      </c>
      <c r="E327" s="60" t="s">
        <v>440</v>
      </c>
      <c r="F327" s="85" t="s">
        <v>557</v>
      </c>
      <c r="G327" s="85" t="s">
        <v>558</v>
      </c>
      <c r="H327" s="86" t="s">
        <v>559</v>
      </c>
      <c r="I327" s="87" t="str">
        <f t="shared" si="12"/>
        <v>Golay0107_S0290</v>
      </c>
      <c r="J327" s="87" t="str">
        <f t="shared" si="13"/>
        <v>gtaTCTTGGAGGTCAcgACACACCGCCCGTCGCTACT</v>
      </c>
      <c r="K327" s="54" t="s">
        <v>621</v>
      </c>
      <c r="L327" s="60" t="s">
        <v>1926</v>
      </c>
      <c r="M327" s="54" t="s">
        <v>561</v>
      </c>
      <c r="N327" s="85">
        <v>5</v>
      </c>
      <c r="O327" s="54" t="s">
        <v>564</v>
      </c>
      <c r="P327" s="54">
        <v>37</v>
      </c>
    </row>
    <row r="328" spans="2:16">
      <c r="B328" s="54" t="s">
        <v>65</v>
      </c>
      <c r="C328" s="54" t="s">
        <v>1096</v>
      </c>
      <c r="D328" s="54" t="s">
        <v>441</v>
      </c>
      <c r="E328" s="60" t="s">
        <v>442</v>
      </c>
      <c r="F328" s="85" t="s">
        <v>557</v>
      </c>
      <c r="G328" s="85" t="s">
        <v>558</v>
      </c>
      <c r="H328" s="86" t="s">
        <v>559</v>
      </c>
      <c r="I328" s="87" t="str">
        <f t="shared" si="12"/>
        <v>Golay0108_S0138</v>
      </c>
      <c r="J328" s="87" t="str">
        <f t="shared" si="13"/>
        <v>gtaTCACCTCCTTGTcgACACACCGCCCGTCGCTACT</v>
      </c>
      <c r="K328" s="54" t="s">
        <v>621</v>
      </c>
      <c r="L328" s="60" t="s">
        <v>1926</v>
      </c>
      <c r="M328" s="54" t="s">
        <v>561</v>
      </c>
      <c r="N328" s="85">
        <v>5</v>
      </c>
      <c r="O328" s="54" t="s">
        <v>564</v>
      </c>
      <c r="P328" s="54">
        <v>37</v>
      </c>
    </row>
    <row r="329" spans="2:16">
      <c r="B329" s="54" t="s">
        <v>64</v>
      </c>
      <c r="C329" s="54" t="s">
        <v>1097</v>
      </c>
      <c r="D329" s="54" t="s">
        <v>443</v>
      </c>
      <c r="E329" s="60" t="s">
        <v>444</v>
      </c>
      <c r="F329" s="85" t="s">
        <v>557</v>
      </c>
      <c r="G329" s="85" t="s">
        <v>558</v>
      </c>
      <c r="H329" s="86" t="s">
        <v>559</v>
      </c>
      <c r="I329" s="87" t="str">
        <f t="shared" si="12"/>
        <v>Golay0109_S0194</v>
      </c>
      <c r="J329" s="87" t="str">
        <f t="shared" si="13"/>
        <v>gtaGCACACCTGATAcgACACACCGCCCGTCGCTACT</v>
      </c>
      <c r="K329" s="54" t="s">
        <v>621</v>
      </c>
      <c r="L329" s="60" t="s">
        <v>1926</v>
      </c>
      <c r="M329" s="54" t="s">
        <v>561</v>
      </c>
      <c r="N329" s="85">
        <v>5</v>
      </c>
      <c r="O329" s="54" t="s">
        <v>564</v>
      </c>
      <c r="P329" s="54">
        <v>37</v>
      </c>
    </row>
    <row r="330" spans="2:16">
      <c r="B330" s="54" t="s">
        <v>63</v>
      </c>
      <c r="C330" s="54" t="s">
        <v>1098</v>
      </c>
      <c r="D330" s="54" t="s">
        <v>445</v>
      </c>
      <c r="E330" s="60" t="s">
        <v>446</v>
      </c>
      <c r="F330" s="85" t="s">
        <v>557</v>
      </c>
      <c r="G330" s="85" t="s">
        <v>558</v>
      </c>
      <c r="H330" s="86" t="s">
        <v>559</v>
      </c>
      <c r="I330" s="87" t="str">
        <f t="shared" si="12"/>
        <v>Golay0110_S0035</v>
      </c>
      <c r="J330" s="87" t="str">
        <f t="shared" si="13"/>
        <v>gtaGCGACAATTACAcgACACACCGCCCGTCGCTACT</v>
      </c>
      <c r="K330" s="54" t="s">
        <v>621</v>
      </c>
      <c r="L330" s="60" t="s">
        <v>1926</v>
      </c>
      <c r="M330" s="54" t="s">
        <v>561</v>
      </c>
      <c r="N330" s="85">
        <v>5</v>
      </c>
      <c r="O330" s="54" t="s">
        <v>564</v>
      </c>
      <c r="P330" s="54">
        <v>37</v>
      </c>
    </row>
    <row r="331" spans="2:16">
      <c r="B331" s="54" t="s">
        <v>62</v>
      </c>
      <c r="C331" s="54" t="s">
        <v>1099</v>
      </c>
      <c r="D331" s="54" t="s">
        <v>447</v>
      </c>
      <c r="E331" s="60" t="s">
        <v>448</v>
      </c>
      <c r="F331" s="85" t="s">
        <v>557</v>
      </c>
      <c r="G331" s="85" t="s">
        <v>558</v>
      </c>
      <c r="H331" s="86" t="s">
        <v>559</v>
      </c>
      <c r="I331" s="87" t="str">
        <f t="shared" si="12"/>
        <v>Golay0111_S0312</v>
      </c>
      <c r="J331" s="87" t="str">
        <f t="shared" si="13"/>
        <v>gtaTCATGCTCCATTcgACACACCGCCCGTCGCTACT</v>
      </c>
      <c r="K331" s="54" t="s">
        <v>621</v>
      </c>
      <c r="L331" s="60" t="s">
        <v>1926</v>
      </c>
      <c r="M331" s="54" t="s">
        <v>561</v>
      </c>
      <c r="N331" s="85">
        <v>5</v>
      </c>
      <c r="O331" s="54" t="s">
        <v>564</v>
      </c>
      <c r="P331" s="54">
        <v>37</v>
      </c>
    </row>
    <row r="332" spans="2:16">
      <c r="B332" s="54" t="s">
        <v>61</v>
      </c>
      <c r="C332" s="54" t="s">
        <v>1100</v>
      </c>
      <c r="D332" s="54" t="s">
        <v>449</v>
      </c>
      <c r="E332" s="60" t="s">
        <v>450</v>
      </c>
      <c r="F332" s="85" t="s">
        <v>557</v>
      </c>
      <c r="G332" s="85" t="s">
        <v>558</v>
      </c>
      <c r="H332" s="86" t="s">
        <v>559</v>
      </c>
      <c r="I332" s="87" t="str">
        <f t="shared" si="12"/>
        <v>Golay0112_S0054</v>
      </c>
      <c r="J332" s="87" t="str">
        <f t="shared" si="13"/>
        <v>gtaAGCTGTCAAGCTcgACACACCGCCCGTCGCTACT</v>
      </c>
      <c r="K332" s="54" t="s">
        <v>621</v>
      </c>
      <c r="L332" s="60" t="s">
        <v>1926</v>
      </c>
      <c r="M332" s="54" t="s">
        <v>561</v>
      </c>
      <c r="N332" s="85">
        <v>5</v>
      </c>
      <c r="O332" s="54" t="s">
        <v>564</v>
      </c>
      <c r="P332" s="54">
        <v>37</v>
      </c>
    </row>
    <row r="333" spans="2:16">
      <c r="B333" s="54" t="s">
        <v>60</v>
      </c>
      <c r="C333" s="54" t="s">
        <v>1101</v>
      </c>
      <c r="D333" s="54" t="s">
        <v>451</v>
      </c>
      <c r="E333" s="60" t="s">
        <v>452</v>
      </c>
      <c r="F333" s="85" t="s">
        <v>557</v>
      </c>
      <c r="G333" s="85" t="s">
        <v>558</v>
      </c>
      <c r="H333" s="86" t="s">
        <v>559</v>
      </c>
      <c r="I333" s="87" t="str">
        <f t="shared" si="12"/>
        <v>Golay0113_S0215</v>
      </c>
      <c r="J333" s="87" t="str">
        <f t="shared" si="13"/>
        <v>gtaGAGAGCAACAGAcgACACACCGCCCGTCGCTACT</v>
      </c>
      <c r="K333" s="54" t="s">
        <v>621</v>
      </c>
      <c r="L333" s="60" t="s">
        <v>1926</v>
      </c>
      <c r="M333" s="54" t="s">
        <v>561</v>
      </c>
      <c r="N333" s="85">
        <v>5</v>
      </c>
      <c r="O333" s="54" t="s">
        <v>564</v>
      </c>
      <c r="P333" s="54">
        <v>37</v>
      </c>
    </row>
    <row r="334" spans="2:16">
      <c r="B334" s="54" t="s">
        <v>59</v>
      </c>
      <c r="C334" s="54" t="s">
        <v>1102</v>
      </c>
      <c r="D334" s="54" t="s">
        <v>453</v>
      </c>
      <c r="E334" s="60" t="s">
        <v>454</v>
      </c>
      <c r="F334" s="85" t="s">
        <v>557</v>
      </c>
      <c r="G334" s="85" t="s">
        <v>558</v>
      </c>
      <c r="H334" s="86" t="s">
        <v>559</v>
      </c>
      <c r="I334" s="87" t="str">
        <f t="shared" si="12"/>
        <v>Golay0114_S0254</v>
      </c>
      <c r="J334" s="87" t="str">
        <f t="shared" si="13"/>
        <v>gtaTACTCGGGAACTcgACACACCGCCCGTCGCTACT</v>
      </c>
      <c r="K334" s="54" t="s">
        <v>621</v>
      </c>
      <c r="L334" s="60" t="s">
        <v>1926</v>
      </c>
      <c r="M334" s="54" t="s">
        <v>561</v>
      </c>
      <c r="N334" s="85">
        <v>5</v>
      </c>
      <c r="O334" s="54" t="s">
        <v>564</v>
      </c>
      <c r="P334" s="54">
        <v>37</v>
      </c>
    </row>
    <row r="335" spans="2:16">
      <c r="B335" s="54" t="s">
        <v>58</v>
      </c>
      <c r="C335" s="54" t="s">
        <v>1103</v>
      </c>
      <c r="D335" s="54" t="s">
        <v>455</v>
      </c>
      <c r="E335" s="60" t="s">
        <v>456</v>
      </c>
      <c r="F335" s="85" t="s">
        <v>557</v>
      </c>
      <c r="G335" s="85" t="s">
        <v>558</v>
      </c>
      <c r="H335" s="86" t="s">
        <v>559</v>
      </c>
      <c r="I335" s="87" t="str">
        <f t="shared" si="12"/>
        <v>Golay0115_S0125</v>
      </c>
      <c r="J335" s="87" t="str">
        <f t="shared" si="13"/>
        <v>gtaCGTGCTTAGGCTcgACACACCGCCCGTCGCTACT</v>
      </c>
      <c r="K335" s="54" t="s">
        <v>621</v>
      </c>
      <c r="L335" s="60" t="s">
        <v>1926</v>
      </c>
      <c r="M335" s="54" t="s">
        <v>561</v>
      </c>
      <c r="N335" s="85">
        <v>5</v>
      </c>
      <c r="O335" s="54" t="s">
        <v>564</v>
      </c>
      <c r="P335" s="54">
        <v>37</v>
      </c>
    </row>
    <row r="336" spans="2:16">
      <c r="B336" s="54" t="s">
        <v>57</v>
      </c>
      <c r="C336" s="54" t="s">
        <v>1104</v>
      </c>
      <c r="D336" s="54" t="s">
        <v>457</v>
      </c>
      <c r="E336" s="60" t="s">
        <v>458</v>
      </c>
      <c r="F336" s="85" t="s">
        <v>557</v>
      </c>
      <c r="G336" s="85" t="s">
        <v>558</v>
      </c>
      <c r="H336" s="86" t="s">
        <v>559</v>
      </c>
      <c r="I336" s="87" t="str">
        <f t="shared" si="12"/>
        <v>Golay0116_S0187</v>
      </c>
      <c r="J336" s="87" t="str">
        <f t="shared" si="13"/>
        <v>gtaTACCGAAGGTATcgACACACCGCCCGTCGCTACT</v>
      </c>
      <c r="K336" s="54" t="s">
        <v>621</v>
      </c>
      <c r="L336" s="60" t="s">
        <v>1926</v>
      </c>
      <c r="M336" s="54" t="s">
        <v>561</v>
      </c>
      <c r="N336" s="85">
        <v>5</v>
      </c>
      <c r="O336" s="54" t="s">
        <v>564</v>
      </c>
      <c r="P336" s="54">
        <v>37</v>
      </c>
    </row>
    <row r="337" spans="2:16">
      <c r="B337" s="54" t="s">
        <v>56</v>
      </c>
      <c r="C337" s="54" t="s">
        <v>1105</v>
      </c>
      <c r="D337" s="54" t="s">
        <v>459</v>
      </c>
      <c r="E337" s="60" t="s">
        <v>460</v>
      </c>
      <c r="F337" s="85" t="s">
        <v>557</v>
      </c>
      <c r="G337" s="85" t="s">
        <v>558</v>
      </c>
      <c r="H337" s="86" t="s">
        <v>559</v>
      </c>
      <c r="I337" s="87" t="str">
        <f t="shared" si="12"/>
        <v>Golay0117_S0029</v>
      </c>
      <c r="J337" s="87" t="str">
        <f t="shared" si="13"/>
        <v>gtaCACTCATCATTCcgACACACCGCCCGTCGCTACT</v>
      </c>
      <c r="K337" s="54" t="s">
        <v>621</v>
      </c>
      <c r="L337" s="60" t="s">
        <v>1926</v>
      </c>
      <c r="M337" s="54" t="s">
        <v>561</v>
      </c>
      <c r="N337" s="85">
        <v>5</v>
      </c>
      <c r="O337" s="54" t="s">
        <v>564</v>
      </c>
      <c r="P337" s="54">
        <v>37</v>
      </c>
    </row>
    <row r="338" spans="2:16">
      <c r="B338" s="54" t="s">
        <v>55</v>
      </c>
      <c r="C338" s="54" t="s">
        <v>1106</v>
      </c>
      <c r="D338" s="54" t="s">
        <v>461</v>
      </c>
      <c r="E338" s="60" t="s">
        <v>462</v>
      </c>
      <c r="F338" s="85" t="s">
        <v>557</v>
      </c>
      <c r="G338" s="85" t="s">
        <v>558</v>
      </c>
      <c r="H338" s="86" t="s">
        <v>559</v>
      </c>
      <c r="I338" s="87" t="str">
        <f t="shared" si="12"/>
        <v>Golay0118_S0310</v>
      </c>
      <c r="J338" s="87" t="str">
        <f t="shared" si="13"/>
        <v>gtaGTATTTCGGACGcgACACACCGCCCGTCGCTACT</v>
      </c>
      <c r="K338" s="54" t="s">
        <v>621</v>
      </c>
      <c r="L338" s="60" t="s">
        <v>1926</v>
      </c>
      <c r="M338" s="54" t="s">
        <v>561</v>
      </c>
      <c r="N338" s="85">
        <v>5</v>
      </c>
      <c r="O338" s="54" t="s">
        <v>564</v>
      </c>
      <c r="P338" s="54">
        <v>37</v>
      </c>
    </row>
    <row r="339" spans="2:16">
      <c r="B339" s="54" t="s">
        <v>54</v>
      </c>
      <c r="C339" s="54" t="s">
        <v>1107</v>
      </c>
      <c r="D339" s="54" t="s">
        <v>463</v>
      </c>
      <c r="E339" s="60" t="s">
        <v>464</v>
      </c>
      <c r="F339" s="85" t="s">
        <v>557</v>
      </c>
      <c r="G339" s="85" t="s">
        <v>558</v>
      </c>
      <c r="H339" s="86" t="s">
        <v>559</v>
      </c>
      <c r="I339" s="87" t="str">
        <f t="shared" si="12"/>
        <v>Golay0119_S0172</v>
      </c>
      <c r="J339" s="87" t="str">
        <f t="shared" si="13"/>
        <v>gtaTATCTATCCTGCcgACACACCGCCCGTCGCTACT</v>
      </c>
      <c r="K339" s="54" t="s">
        <v>621</v>
      </c>
      <c r="L339" s="60" t="s">
        <v>1926</v>
      </c>
      <c r="M339" s="54" t="s">
        <v>561</v>
      </c>
      <c r="N339" s="85">
        <v>5</v>
      </c>
      <c r="O339" s="54" t="s">
        <v>564</v>
      </c>
      <c r="P339" s="54">
        <v>37</v>
      </c>
    </row>
    <row r="340" spans="2:16">
      <c r="B340" s="54" t="s">
        <v>53</v>
      </c>
      <c r="C340" s="54" t="s">
        <v>1108</v>
      </c>
      <c r="D340" s="54" t="s">
        <v>465</v>
      </c>
      <c r="E340" s="60" t="s">
        <v>466</v>
      </c>
      <c r="F340" s="85" t="s">
        <v>557</v>
      </c>
      <c r="G340" s="85" t="s">
        <v>558</v>
      </c>
      <c r="H340" s="86" t="s">
        <v>559</v>
      </c>
      <c r="I340" s="87" t="str">
        <f t="shared" si="12"/>
        <v>Golay0120_S0155</v>
      </c>
      <c r="J340" s="87" t="str">
        <f t="shared" si="13"/>
        <v>gtaTTGCCAAGAGTCcgACACACCGCCCGTCGCTACT</v>
      </c>
      <c r="K340" s="54" t="s">
        <v>621</v>
      </c>
      <c r="L340" s="60" t="s">
        <v>1926</v>
      </c>
      <c r="M340" s="54" t="s">
        <v>561</v>
      </c>
      <c r="N340" s="85">
        <v>5</v>
      </c>
      <c r="O340" s="54" t="s">
        <v>564</v>
      </c>
      <c r="P340" s="54">
        <v>37</v>
      </c>
    </row>
    <row r="341" spans="2:16">
      <c r="B341" s="54" t="s">
        <v>52</v>
      </c>
      <c r="C341" s="54" t="s">
        <v>1109</v>
      </c>
      <c r="D341" s="54" t="s">
        <v>467</v>
      </c>
      <c r="E341" s="60" t="s">
        <v>468</v>
      </c>
      <c r="F341" s="85" t="s">
        <v>557</v>
      </c>
      <c r="G341" s="85" t="s">
        <v>558</v>
      </c>
      <c r="H341" s="86" t="s">
        <v>559</v>
      </c>
      <c r="I341" s="87" t="str">
        <f t="shared" si="12"/>
        <v>Golay0121_S0289</v>
      </c>
      <c r="J341" s="87" t="str">
        <f t="shared" si="13"/>
        <v>gtaAGTAGCGGAAGAcgACACACCGCCCGTCGCTACT</v>
      </c>
      <c r="K341" s="54" t="s">
        <v>621</v>
      </c>
      <c r="L341" s="60" t="s">
        <v>1926</v>
      </c>
      <c r="M341" s="54" t="s">
        <v>561</v>
      </c>
      <c r="N341" s="85">
        <v>5</v>
      </c>
      <c r="O341" s="54" t="s">
        <v>564</v>
      </c>
      <c r="P341" s="54">
        <v>37</v>
      </c>
    </row>
    <row r="342" spans="2:16">
      <c r="B342" s="54" t="s">
        <v>51</v>
      </c>
      <c r="C342" s="54" t="s">
        <v>1110</v>
      </c>
      <c r="D342" s="54" t="s">
        <v>469</v>
      </c>
      <c r="E342" s="60" t="s">
        <v>470</v>
      </c>
      <c r="F342" s="85" t="s">
        <v>557</v>
      </c>
      <c r="G342" s="85" t="s">
        <v>558</v>
      </c>
      <c r="H342" s="86" t="s">
        <v>559</v>
      </c>
      <c r="I342" s="87" t="str">
        <f t="shared" si="12"/>
        <v>Golay0122_S0345</v>
      </c>
      <c r="J342" s="87" t="str">
        <f t="shared" si="13"/>
        <v>gtaGCAATTAGGTACcgACACACCGCCCGTCGCTACT</v>
      </c>
      <c r="K342" s="54" t="s">
        <v>621</v>
      </c>
      <c r="L342" s="60" t="s">
        <v>1926</v>
      </c>
      <c r="M342" s="54" t="s">
        <v>561</v>
      </c>
      <c r="N342" s="85">
        <v>5</v>
      </c>
      <c r="O342" s="54" t="s">
        <v>564</v>
      </c>
      <c r="P342" s="54">
        <v>37</v>
      </c>
    </row>
    <row r="343" spans="2:16">
      <c r="B343" s="54" t="s">
        <v>50</v>
      </c>
      <c r="C343" s="54" t="s">
        <v>1111</v>
      </c>
      <c r="D343" s="54" t="s">
        <v>471</v>
      </c>
      <c r="E343" s="60" t="s">
        <v>472</v>
      </c>
      <c r="F343" s="85" t="s">
        <v>557</v>
      </c>
      <c r="G343" s="85" t="s">
        <v>558</v>
      </c>
      <c r="H343" s="86" t="s">
        <v>559</v>
      </c>
      <c r="I343" s="87" t="str">
        <f t="shared" si="12"/>
        <v>Golay0123_S0098</v>
      </c>
      <c r="J343" s="87" t="str">
        <f t="shared" si="13"/>
        <v>gtaCATACCGTGAGTcgACACACCGCCCGTCGCTACT</v>
      </c>
      <c r="K343" s="54" t="s">
        <v>621</v>
      </c>
      <c r="L343" s="60" t="s">
        <v>1926</v>
      </c>
      <c r="M343" s="54" t="s">
        <v>561</v>
      </c>
      <c r="N343" s="85">
        <v>5</v>
      </c>
      <c r="O343" s="54" t="s">
        <v>564</v>
      </c>
      <c r="P343" s="54">
        <v>37</v>
      </c>
    </row>
    <row r="344" spans="2:16">
      <c r="B344" s="54" t="s">
        <v>49</v>
      </c>
      <c r="C344" s="54" t="s">
        <v>1112</v>
      </c>
      <c r="D344" s="54" t="s">
        <v>473</v>
      </c>
      <c r="E344" s="60" t="s">
        <v>474</v>
      </c>
      <c r="F344" s="85" t="s">
        <v>557</v>
      </c>
      <c r="G344" s="85" t="s">
        <v>558</v>
      </c>
      <c r="H344" s="86" t="s">
        <v>559</v>
      </c>
      <c r="I344" s="87" t="str">
        <f t="shared" si="12"/>
        <v>Golay0124_S0228</v>
      </c>
      <c r="J344" s="87" t="str">
        <f t="shared" si="13"/>
        <v>gtaATGTGTGTAGACcgACACACCGCCCGTCGCTACT</v>
      </c>
      <c r="K344" s="54" t="s">
        <v>621</v>
      </c>
      <c r="L344" s="60" t="s">
        <v>1926</v>
      </c>
      <c r="M344" s="54" t="s">
        <v>561</v>
      </c>
      <c r="N344" s="85">
        <v>5</v>
      </c>
      <c r="O344" s="54" t="s">
        <v>564</v>
      </c>
      <c r="P344" s="54">
        <v>37</v>
      </c>
    </row>
    <row r="345" spans="2:16">
      <c r="B345" s="54" t="s">
        <v>48</v>
      </c>
      <c r="C345" s="54" t="s">
        <v>1113</v>
      </c>
      <c r="D345" s="54" t="s">
        <v>475</v>
      </c>
      <c r="E345" s="60" t="s">
        <v>476</v>
      </c>
      <c r="F345" s="85" t="s">
        <v>557</v>
      </c>
      <c r="G345" s="85" t="s">
        <v>558</v>
      </c>
      <c r="H345" s="86" t="s">
        <v>559</v>
      </c>
      <c r="I345" s="87" t="str">
        <f t="shared" si="12"/>
        <v>Golay0125_S0095</v>
      </c>
      <c r="J345" s="87" t="str">
        <f t="shared" si="13"/>
        <v>gtaCCTGCGAAGTATcgACACACCGCCCGTCGCTACT</v>
      </c>
      <c r="K345" s="54" t="s">
        <v>621</v>
      </c>
      <c r="L345" s="60" t="s">
        <v>1926</v>
      </c>
      <c r="M345" s="54" t="s">
        <v>561</v>
      </c>
      <c r="N345" s="85">
        <v>5</v>
      </c>
      <c r="O345" s="54" t="s">
        <v>25</v>
      </c>
      <c r="P345" s="54">
        <v>37</v>
      </c>
    </row>
    <row r="346" spans="2:16">
      <c r="B346" s="54" t="s">
        <v>47</v>
      </c>
      <c r="C346" s="54" t="s">
        <v>1114</v>
      </c>
      <c r="D346" s="54" t="s">
        <v>477</v>
      </c>
      <c r="E346" s="60" t="s">
        <v>478</v>
      </c>
      <c r="F346" s="85" t="s">
        <v>557</v>
      </c>
      <c r="G346" s="85" t="s">
        <v>558</v>
      </c>
      <c r="H346" s="86" t="s">
        <v>559</v>
      </c>
      <c r="I346" s="87" t="str">
        <f t="shared" si="12"/>
        <v>Golay0126_S0065</v>
      </c>
      <c r="J346" s="87" t="str">
        <f t="shared" si="13"/>
        <v>gtaTTCTCTCGACATcgACACACCGCCCGTCGCTACT</v>
      </c>
      <c r="K346" s="54" t="s">
        <v>621</v>
      </c>
      <c r="L346" s="60" t="s">
        <v>1926</v>
      </c>
      <c r="M346" s="54" t="s">
        <v>561</v>
      </c>
      <c r="N346" s="85">
        <v>5</v>
      </c>
      <c r="O346" s="54" t="s">
        <v>564</v>
      </c>
      <c r="P346" s="54">
        <v>37</v>
      </c>
    </row>
    <row r="347" spans="2:16">
      <c r="B347" s="54" t="s">
        <v>46</v>
      </c>
      <c r="C347" s="54" t="s">
        <v>1115</v>
      </c>
      <c r="D347" s="54" t="s">
        <v>479</v>
      </c>
      <c r="E347" s="60" t="s">
        <v>480</v>
      </c>
      <c r="F347" s="85" t="s">
        <v>557</v>
      </c>
      <c r="G347" s="85" t="s">
        <v>558</v>
      </c>
      <c r="H347" s="86" t="s">
        <v>559</v>
      </c>
      <c r="I347" s="87" t="str">
        <f t="shared" si="12"/>
        <v>Golay0127_S0356</v>
      </c>
      <c r="J347" s="87" t="str">
        <f t="shared" si="13"/>
        <v>gtaGCTCTCCGTAGAcgACACACCGCCCGTCGCTACT</v>
      </c>
      <c r="K347" s="54" t="s">
        <v>621</v>
      </c>
      <c r="L347" s="60" t="s">
        <v>1926</v>
      </c>
      <c r="M347" s="54" t="s">
        <v>561</v>
      </c>
      <c r="N347" s="85">
        <v>5</v>
      </c>
      <c r="O347" s="54" t="s">
        <v>564</v>
      </c>
      <c r="P347" s="54">
        <v>37</v>
      </c>
    </row>
    <row r="348" spans="2:16">
      <c r="B348" s="54" t="s">
        <v>45</v>
      </c>
      <c r="C348" s="54" t="s">
        <v>1116</v>
      </c>
      <c r="D348" s="54" t="s">
        <v>481</v>
      </c>
      <c r="E348" s="60" t="s">
        <v>482</v>
      </c>
      <c r="F348" s="85" t="s">
        <v>557</v>
      </c>
      <c r="G348" s="85" t="s">
        <v>558</v>
      </c>
      <c r="H348" s="86" t="s">
        <v>559</v>
      </c>
      <c r="I348" s="87" t="str">
        <f t="shared" si="12"/>
        <v>Golay0128_S0010</v>
      </c>
      <c r="J348" s="87" t="str">
        <f t="shared" si="13"/>
        <v>gtaGTTAAGCTGACCcgACACACCGCCCGTCGCTACT</v>
      </c>
      <c r="K348" s="54" t="s">
        <v>621</v>
      </c>
      <c r="L348" s="60" t="s">
        <v>1926</v>
      </c>
      <c r="M348" s="54" t="s">
        <v>561</v>
      </c>
      <c r="N348" s="85">
        <v>5</v>
      </c>
      <c r="O348" s="54" t="s">
        <v>564</v>
      </c>
      <c r="P348" s="54">
        <v>37</v>
      </c>
    </row>
    <row r="349" spans="2:16">
      <c r="B349" s="54" t="s">
        <v>44</v>
      </c>
      <c r="C349" s="54" t="s">
        <v>1117</v>
      </c>
      <c r="D349" s="54" t="s">
        <v>483</v>
      </c>
      <c r="E349" s="60" t="s">
        <v>484</v>
      </c>
      <c r="F349" s="85" t="s">
        <v>557</v>
      </c>
      <c r="G349" s="85" t="s">
        <v>558</v>
      </c>
      <c r="H349" s="86" t="s">
        <v>559</v>
      </c>
      <c r="I349" s="87" t="str">
        <f t="shared" si="12"/>
        <v>Golay0129_S0183</v>
      </c>
      <c r="J349" s="87" t="str">
        <f t="shared" si="13"/>
        <v>gtaATGCCATGCCGTcgACACACCGCCCGTCGCTACT</v>
      </c>
      <c r="K349" s="54" t="s">
        <v>621</v>
      </c>
      <c r="L349" s="60" t="s">
        <v>1926</v>
      </c>
      <c r="M349" s="54" t="s">
        <v>561</v>
      </c>
      <c r="N349" s="85">
        <v>5</v>
      </c>
      <c r="O349" s="54" t="s">
        <v>564</v>
      </c>
      <c r="P349" s="54">
        <v>37</v>
      </c>
    </row>
    <row r="350" spans="2:16">
      <c r="B350" s="54" t="s">
        <v>43</v>
      </c>
      <c r="C350" s="54" t="s">
        <v>1118</v>
      </c>
      <c r="D350" s="54" t="s">
        <v>485</v>
      </c>
      <c r="E350" s="60" t="s">
        <v>486</v>
      </c>
      <c r="F350" s="85" t="s">
        <v>557</v>
      </c>
      <c r="G350" s="85" t="s">
        <v>558</v>
      </c>
      <c r="H350" s="86" t="s">
        <v>559</v>
      </c>
      <c r="I350" s="87" t="str">
        <f t="shared" si="12"/>
        <v>Golay0130_S0179</v>
      </c>
      <c r="J350" s="87" t="str">
        <f t="shared" si="13"/>
        <v>gtaGACATTGTCACGcgACACACCGCCCGTCGCTACT</v>
      </c>
      <c r="K350" s="54" t="s">
        <v>621</v>
      </c>
      <c r="L350" s="60" t="s">
        <v>1926</v>
      </c>
      <c r="M350" s="54" t="s">
        <v>561</v>
      </c>
      <c r="N350" s="85">
        <v>5</v>
      </c>
      <c r="O350" s="54" t="s">
        <v>564</v>
      </c>
      <c r="P350" s="54">
        <v>37</v>
      </c>
    </row>
    <row r="351" spans="2:16">
      <c r="B351" s="54" t="s">
        <v>42</v>
      </c>
      <c r="C351" s="54" t="s">
        <v>1119</v>
      </c>
      <c r="D351" s="54" t="s">
        <v>487</v>
      </c>
      <c r="E351" s="60" t="s">
        <v>488</v>
      </c>
      <c r="F351" s="85" t="s">
        <v>557</v>
      </c>
      <c r="G351" s="85" t="s">
        <v>558</v>
      </c>
      <c r="H351" s="86" t="s">
        <v>559</v>
      </c>
      <c r="I351" s="87" t="str">
        <f t="shared" si="12"/>
        <v>Golay0131_S0199</v>
      </c>
      <c r="J351" s="87" t="str">
        <f t="shared" si="13"/>
        <v>gtaGCCAACAACCATcgACACACCGCCCGTCGCTACT</v>
      </c>
      <c r="K351" s="54" t="s">
        <v>621</v>
      </c>
      <c r="L351" s="60" t="s">
        <v>1926</v>
      </c>
      <c r="M351" s="54" t="s">
        <v>561</v>
      </c>
      <c r="N351" s="85">
        <v>5</v>
      </c>
      <c r="O351" s="54" t="s">
        <v>564</v>
      </c>
      <c r="P351" s="54">
        <v>37</v>
      </c>
    </row>
    <row r="352" spans="2:16">
      <c r="B352" s="54" t="s">
        <v>41</v>
      </c>
      <c r="C352" s="54" t="s">
        <v>1120</v>
      </c>
      <c r="D352" s="54" t="s">
        <v>489</v>
      </c>
      <c r="E352" s="60" t="s">
        <v>490</v>
      </c>
      <c r="F352" s="85" t="s">
        <v>557</v>
      </c>
      <c r="G352" s="85" t="s">
        <v>558</v>
      </c>
      <c r="H352" s="86" t="s">
        <v>559</v>
      </c>
      <c r="I352" s="87" t="str">
        <f t="shared" si="12"/>
        <v>Golay0132_S0214</v>
      </c>
      <c r="J352" s="87" t="str">
        <f t="shared" si="13"/>
        <v>gtaATCAGTACTAGGcgACACACCGCCCGTCGCTACT</v>
      </c>
      <c r="K352" s="54" t="s">
        <v>621</v>
      </c>
      <c r="L352" s="60" t="s">
        <v>1926</v>
      </c>
      <c r="M352" s="54" t="s">
        <v>561</v>
      </c>
      <c r="N352" s="85">
        <v>5</v>
      </c>
      <c r="O352" s="54" t="s">
        <v>564</v>
      </c>
      <c r="P352" s="54">
        <v>37</v>
      </c>
    </row>
    <row r="353" spans="2:16">
      <c r="B353" s="54" t="s">
        <v>40</v>
      </c>
      <c r="C353" s="54" t="s">
        <v>1121</v>
      </c>
      <c r="D353" s="54" t="s">
        <v>491</v>
      </c>
      <c r="E353" s="60" t="s">
        <v>492</v>
      </c>
      <c r="F353" s="85" t="s">
        <v>557</v>
      </c>
      <c r="G353" s="85" t="s">
        <v>558</v>
      </c>
      <c r="H353" s="86" t="s">
        <v>559</v>
      </c>
      <c r="I353" s="87" t="str">
        <f t="shared" si="12"/>
        <v>Golay0133_S0277</v>
      </c>
      <c r="J353" s="87" t="str">
        <f t="shared" si="13"/>
        <v>gtaTCCTCGAGCGATcgACACACCGCCCGTCGCTACT</v>
      </c>
      <c r="K353" s="54" t="s">
        <v>621</v>
      </c>
      <c r="L353" s="60" t="s">
        <v>1926</v>
      </c>
      <c r="M353" s="54" t="s">
        <v>561</v>
      </c>
      <c r="N353" s="85">
        <v>5</v>
      </c>
      <c r="O353" s="54" t="s">
        <v>564</v>
      </c>
      <c r="P353" s="54">
        <v>37</v>
      </c>
    </row>
    <row r="354" spans="2:16">
      <c r="B354" s="54" t="s">
        <v>39</v>
      </c>
      <c r="C354" s="54" t="s">
        <v>1122</v>
      </c>
      <c r="D354" s="54" t="s">
        <v>493</v>
      </c>
      <c r="E354" s="60" t="s">
        <v>494</v>
      </c>
      <c r="F354" s="85" t="s">
        <v>557</v>
      </c>
      <c r="G354" s="85" t="s">
        <v>558</v>
      </c>
      <c r="H354" s="86" t="s">
        <v>559</v>
      </c>
      <c r="I354" s="87" t="str">
        <f t="shared" si="12"/>
        <v>Golay0134_S0109</v>
      </c>
      <c r="J354" s="87" t="str">
        <f t="shared" si="13"/>
        <v>gtaACCCAAGCGTTAcgACACACCGCCCGTCGCTACT</v>
      </c>
      <c r="K354" s="54" t="s">
        <v>621</v>
      </c>
      <c r="L354" s="60" t="s">
        <v>1926</v>
      </c>
      <c r="M354" s="54" t="s">
        <v>561</v>
      </c>
      <c r="N354" s="85">
        <v>5</v>
      </c>
      <c r="O354" s="54" t="s">
        <v>564</v>
      </c>
      <c r="P354" s="54">
        <v>37</v>
      </c>
    </row>
    <row r="355" spans="2:16">
      <c r="B355" s="54" t="s">
        <v>38</v>
      </c>
      <c r="C355" s="54" t="s">
        <v>1123</v>
      </c>
      <c r="D355" s="54" t="s">
        <v>495</v>
      </c>
      <c r="E355" s="60" t="s">
        <v>496</v>
      </c>
      <c r="F355" s="85" t="s">
        <v>557</v>
      </c>
      <c r="G355" s="85" t="s">
        <v>558</v>
      </c>
      <c r="H355" s="86" t="s">
        <v>559</v>
      </c>
      <c r="I355" s="87" t="str">
        <f t="shared" ref="I355:I385" si="14">(D355&amp;"_"&amp;C355)</f>
        <v>Golay0135_S0180</v>
      </c>
      <c r="J355" s="87" t="str">
        <f t="shared" ref="J355:J385" si="15">CONCATENATE(F355,E355,G355,H355)</f>
        <v>gtaTGCAGCAAGATTcgACACACCGCCCGTCGCTACT</v>
      </c>
      <c r="K355" s="54" t="s">
        <v>621</v>
      </c>
      <c r="L355" s="60" t="s">
        <v>1926</v>
      </c>
      <c r="M355" s="54" t="s">
        <v>561</v>
      </c>
      <c r="N355" s="85">
        <v>5</v>
      </c>
      <c r="O355" s="54" t="s">
        <v>564</v>
      </c>
      <c r="P355" s="54">
        <v>37</v>
      </c>
    </row>
    <row r="356" spans="2:16">
      <c r="B356" s="54" t="s">
        <v>37</v>
      </c>
      <c r="C356" s="54" t="s">
        <v>1124</v>
      </c>
      <c r="D356" s="54" t="s">
        <v>497</v>
      </c>
      <c r="E356" s="60" t="s">
        <v>498</v>
      </c>
      <c r="F356" s="85" t="s">
        <v>557</v>
      </c>
      <c r="G356" s="85" t="s">
        <v>558</v>
      </c>
      <c r="H356" s="86" t="s">
        <v>559</v>
      </c>
      <c r="I356" s="87" t="str">
        <f t="shared" si="14"/>
        <v>Golay0136_S0189</v>
      </c>
      <c r="J356" s="87" t="str">
        <f t="shared" si="15"/>
        <v>gtaAGCAACATTGCAcgACACACCGCCCGTCGCTACT</v>
      </c>
      <c r="K356" s="54" t="s">
        <v>621</v>
      </c>
      <c r="L356" s="60" t="s">
        <v>1926</v>
      </c>
      <c r="M356" s="54" t="s">
        <v>561</v>
      </c>
      <c r="N356" s="85">
        <v>5</v>
      </c>
      <c r="O356" s="54" t="s">
        <v>564</v>
      </c>
      <c r="P356" s="54">
        <v>37</v>
      </c>
    </row>
    <row r="357" spans="2:16">
      <c r="B357" s="54" t="s">
        <v>36</v>
      </c>
      <c r="C357" s="54" t="s">
        <v>1125</v>
      </c>
      <c r="D357" s="54" t="s">
        <v>499</v>
      </c>
      <c r="E357" s="60" t="s">
        <v>500</v>
      </c>
      <c r="F357" s="85" t="s">
        <v>557</v>
      </c>
      <c r="G357" s="85" t="s">
        <v>558</v>
      </c>
      <c r="H357" s="86" t="s">
        <v>559</v>
      </c>
      <c r="I357" s="87" t="str">
        <f t="shared" si="14"/>
        <v>Golay0137_S0216</v>
      </c>
      <c r="J357" s="87" t="str">
        <f t="shared" si="15"/>
        <v>gtaGATGTGGTGTTAcgACACACCGCCCGTCGCTACT</v>
      </c>
      <c r="K357" s="54" t="s">
        <v>621</v>
      </c>
      <c r="L357" s="60" t="s">
        <v>1926</v>
      </c>
      <c r="M357" s="54" t="s">
        <v>561</v>
      </c>
      <c r="N357" s="85">
        <v>5</v>
      </c>
      <c r="O357" s="54" t="s">
        <v>564</v>
      </c>
      <c r="P357" s="54">
        <v>37</v>
      </c>
    </row>
    <row r="358" spans="2:16">
      <c r="B358" s="54" t="s">
        <v>35</v>
      </c>
      <c r="C358" s="54" t="s">
        <v>1126</v>
      </c>
      <c r="D358" s="54" t="s">
        <v>501</v>
      </c>
      <c r="E358" s="60" t="s">
        <v>502</v>
      </c>
      <c r="F358" s="85" t="s">
        <v>557</v>
      </c>
      <c r="G358" s="85" t="s">
        <v>558</v>
      </c>
      <c r="H358" s="86" t="s">
        <v>559</v>
      </c>
      <c r="I358" s="87" t="str">
        <f t="shared" si="14"/>
        <v>Golay0138_S0281</v>
      </c>
      <c r="J358" s="87" t="str">
        <f t="shared" si="15"/>
        <v>gtaCAGAAATGTGTCcgACACACCGCCCGTCGCTACT</v>
      </c>
      <c r="K358" s="54" t="s">
        <v>621</v>
      </c>
      <c r="L358" s="60" t="s">
        <v>1926</v>
      </c>
      <c r="M358" s="54" t="s">
        <v>561</v>
      </c>
      <c r="N358" s="85">
        <v>5</v>
      </c>
      <c r="O358" s="54" t="s">
        <v>564</v>
      </c>
      <c r="P358" s="54">
        <v>37</v>
      </c>
    </row>
    <row r="359" spans="2:16">
      <c r="B359" s="54" t="s">
        <v>34</v>
      </c>
      <c r="C359" s="54" t="s">
        <v>1127</v>
      </c>
      <c r="D359" s="54" t="s">
        <v>503</v>
      </c>
      <c r="E359" s="60" t="s">
        <v>504</v>
      </c>
      <c r="F359" s="85" t="s">
        <v>557</v>
      </c>
      <c r="G359" s="85" t="s">
        <v>558</v>
      </c>
      <c r="H359" s="86" t="s">
        <v>559</v>
      </c>
      <c r="I359" s="87" t="str">
        <f t="shared" si="14"/>
        <v>Golay0139_S0261</v>
      </c>
      <c r="J359" s="87" t="str">
        <f t="shared" si="15"/>
        <v>gtaGTAGAGGTAGAGcgACACACCGCCCGTCGCTACT</v>
      </c>
      <c r="K359" s="54" t="s">
        <v>621</v>
      </c>
      <c r="L359" s="60" t="s">
        <v>1926</v>
      </c>
      <c r="M359" s="54" t="s">
        <v>561</v>
      </c>
      <c r="N359" s="85">
        <v>5</v>
      </c>
      <c r="O359" s="54" t="s">
        <v>564</v>
      </c>
      <c r="P359" s="54">
        <v>37</v>
      </c>
    </row>
    <row r="360" spans="2:16">
      <c r="B360" s="54" t="s">
        <v>33</v>
      </c>
      <c r="C360" s="54" t="s">
        <v>1128</v>
      </c>
      <c r="D360" s="54" t="s">
        <v>505</v>
      </c>
      <c r="E360" s="60" t="s">
        <v>506</v>
      </c>
      <c r="F360" s="85" t="s">
        <v>557</v>
      </c>
      <c r="G360" s="85" t="s">
        <v>558</v>
      </c>
      <c r="H360" s="86" t="s">
        <v>559</v>
      </c>
      <c r="I360" s="87" t="str">
        <f t="shared" si="14"/>
        <v>Golay0140_S0130</v>
      </c>
      <c r="J360" s="87" t="str">
        <f t="shared" si="15"/>
        <v>gtaCGTGATCCGCTAcgACACACCGCCCGTCGCTACT</v>
      </c>
      <c r="K360" s="54" t="s">
        <v>621</v>
      </c>
      <c r="L360" s="60" t="s">
        <v>1926</v>
      </c>
      <c r="M360" s="54" t="s">
        <v>561</v>
      </c>
      <c r="N360" s="85">
        <v>5</v>
      </c>
      <c r="O360" s="54" t="s">
        <v>564</v>
      </c>
      <c r="P360" s="54">
        <v>37</v>
      </c>
    </row>
    <row r="361" spans="2:16">
      <c r="B361" s="54" t="s">
        <v>32</v>
      </c>
      <c r="C361" s="54" t="s">
        <v>1129</v>
      </c>
      <c r="D361" s="54" t="s">
        <v>507</v>
      </c>
      <c r="E361" s="60" t="s">
        <v>508</v>
      </c>
      <c r="F361" s="85" t="s">
        <v>557</v>
      </c>
      <c r="G361" s="85" t="s">
        <v>558</v>
      </c>
      <c r="H361" s="86" t="s">
        <v>559</v>
      </c>
      <c r="I361" s="87" t="str">
        <f t="shared" si="14"/>
        <v>Golay0141_S0317</v>
      </c>
      <c r="J361" s="87" t="str">
        <f t="shared" si="15"/>
        <v>gtaGGTTATTTGGCGcgACACACCGCCCGTCGCTACT</v>
      </c>
      <c r="K361" s="54" t="s">
        <v>621</v>
      </c>
      <c r="L361" s="60" t="s">
        <v>1926</v>
      </c>
      <c r="M361" s="54" t="s">
        <v>561</v>
      </c>
      <c r="N361" s="85">
        <v>5</v>
      </c>
      <c r="O361" s="54" t="s">
        <v>564</v>
      </c>
      <c r="P361" s="54">
        <v>37</v>
      </c>
    </row>
    <row r="362" spans="2:16">
      <c r="B362" s="54" t="s">
        <v>31</v>
      </c>
      <c r="C362" s="84" t="s">
        <v>1130</v>
      </c>
      <c r="D362" s="54" t="s">
        <v>509</v>
      </c>
      <c r="E362" s="60" t="s">
        <v>510</v>
      </c>
      <c r="F362" s="85" t="s">
        <v>557</v>
      </c>
      <c r="G362" s="85" t="s">
        <v>558</v>
      </c>
      <c r="H362" s="86" t="s">
        <v>559</v>
      </c>
      <c r="I362" s="87" t="str">
        <f t="shared" si="14"/>
        <v>Golay1510_PC04</v>
      </c>
      <c r="J362" s="87" t="str">
        <f t="shared" si="15"/>
        <v>gtaACGGTACCCTACcgACACACCGCCCGTCGCTACT</v>
      </c>
      <c r="K362" s="54" t="s">
        <v>621</v>
      </c>
      <c r="L362" s="60" t="s">
        <v>1926</v>
      </c>
      <c r="M362" s="54" t="s">
        <v>561</v>
      </c>
      <c r="N362" s="85">
        <v>5</v>
      </c>
      <c r="O362" s="54" t="s">
        <v>565</v>
      </c>
      <c r="P362" s="54">
        <v>37</v>
      </c>
    </row>
    <row r="363" spans="2:16">
      <c r="B363" s="54" t="s">
        <v>30</v>
      </c>
      <c r="C363" s="54" t="s">
        <v>1131</v>
      </c>
      <c r="D363" s="54" t="s">
        <v>511</v>
      </c>
      <c r="E363" s="60" t="s">
        <v>512</v>
      </c>
      <c r="F363" s="85" t="s">
        <v>557</v>
      </c>
      <c r="G363" s="85" t="s">
        <v>558</v>
      </c>
      <c r="H363" s="86" t="s">
        <v>559</v>
      </c>
      <c r="I363" s="87" t="str">
        <f t="shared" si="14"/>
        <v>Golay1511_S0358</v>
      </c>
      <c r="J363" s="87" t="str">
        <f t="shared" si="15"/>
        <v>gtaTCATAGGGTAGTcgACACACCGCCCGTCGCTACT</v>
      </c>
      <c r="K363" s="54" t="s">
        <v>621</v>
      </c>
      <c r="L363" s="60" t="s">
        <v>1926</v>
      </c>
      <c r="M363" s="54" t="s">
        <v>561</v>
      </c>
      <c r="N363" s="85">
        <v>5</v>
      </c>
      <c r="O363" s="54" t="s">
        <v>564</v>
      </c>
      <c r="P363" s="54">
        <v>37</v>
      </c>
    </row>
    <row r="364" spans="2:16">
      <c r="B364" s="54" t="s">
        <v>29</v>
      </c>
      <c r="C364" s="54" t="s">
        <v>1132</v>
      </c>
      <c r="D364" s="54" t="s">
        <v>513</v>
      </c>
      <c r="E364" s="60" t="s">
        <v>514</v>
      </c>
      <c r="F364" s="85" t="s">
        <v>557</v>
      </c>
      <c r="G364" s="85" t="s">
        <v>558</v>
      </c>
      <c r="H364" s="86" t="s">
        <v>559</v>
      </c>
      <c r="I364" s="87" t="str">
        <f t="shared" si="14"/>
        <v>Golay1512_S0219</v>
      </c>
      <c r="J364" s="87" t="str">
        <f t="shared" si="15"/>
        <v>gtaATGGAGTTGTTGcgACACACCGCCCGTCGCTACT</v>
      </c>
      <c r="K364" s="54" t="s">
        <v>621</v>
      </c>
      <c r="L364" s="60" t="s">
        <v>1926</v>
      </c>
      <c r="M364" s="54" t="s">
        <v>561</v>
      </c>
      <c r="N364" s="85">
        <v>5</v>
      </c>
      <c r="O364" s="54" t="s">
        <v>564</v>
      </c>
      <c r="P364" s="54">
        <v>37</v>
      </c>
    </row>
    <row r="365" spans="2:16">
      <c r="B365" s="54" t="s">
        <v>28</v>
      </c>
      <c r="C365" s="54" t="s">
        <v>1133</v>
      </c>
      <c r="D365" s="54" t="s">
        <v>515</v>
      </c>
      <c r="E365" s="60" t="s">
        <v>516</v>
      </c>
      <c r="F365" s="85" t="s">
        <v>557</v>
      </c>
      <c r="G365" s="85" t="s">
        <v>558</v>
      </c>
      <c r="H365" s="86" t="s">
        <v>559</v>
      </c>
      <c r="I365" s="87" t="str">
        <f t="shared" si="14"/>
        <v>Golay1513_S0039</v>
      </c>
      <c r="J365" s="87" t="str">
        <f t="shared" si="15"/>
        <v>gtaCGTATCTCAGGAcgACACACCGCCCGTCGCTACT</v>
      </c>
      <c r="K365" s="54" t="s">
        <v>621</v>
      </c>
      <c r="L365" s="60" t="s">
        <v>1926</v>
      </c>
      <c r="M365" s="54" t="s">
        <v>561</v>
      </c>
      <c r="N365" s="85">
        <v>5</v>
      </c>
      <c r="O365" s="54" t="s">
        <v>25</v>
      </c>
      <c r="P365" s="54">
        <v>37</v>
      </c>
    </row>
    <row r="366" spans="2:16">
      <c r="B366" s="54" t="s">
        <v>27</v>
      </c>
      <c r="C366" s="54" t="s">
        <v>1134</v>
      </c>
      <c r="D366" s="54" t="s">
        <v>517</v>
      </c>
      <c r="E366" s="60" t="s">
        <v>518</v>
      </c>
      <c r="F366" s="85" t="s">
        <v>557</v>
      </c>
      <c r="G366" s="85" t="s">
        <v>558</v>
      </c>
      <c r="H366" s="86" t="s">
        <v>559</v>
      </c>
      <c r="I366" s="87" t="str">
        <f t="shared" si="14"/>
        <v>Golay1514_S0136</v>
      </c>
      <c r="J366" s="87" t="str">
        <f t="shared" si="15"/>
        <v>gtaTAGTTCGGTGACcgACACACCGCCCGTCGCTACT</v>
      </c>
      <c r="K366" s="54" t="s">
        <v>621</v>
      </c>
      <c r="L366" s="60" t="s">
        <v>1926</v>
      </c>
      <c r="M366" s="54" t="s">
        <v>561</v>
      </c>
      <c r="N366" s="85">
        <v>5</v>
      </c>
      <c r="O366" s="54" t="s">
        <v>564</v>
      </c>
      <c r="P366" s="54">
        <v>37</v>
      </c>
    </row>
    <row r="367" spans="2:16">
      <c r="B367" s="54" t="s">
        <v>26</v>
      </c>
      <c r="C367" s="54" t="s">
        <v>1135</v>
      </c>
      <c r="D367" s="54" t="s">
        <v>519</v>
      </c>
      <c r="E367" s="60" t="s">
        <v>520</v>
      </c>
      <c r="F367" s="85" t="s">
        <v>557</v>
      </c>
      <c r="G367" s="85" t="s">
        <v>558</v>
      </c>
      <c r="H367" s="86" t="s">
        <v>559</v>
      </c>
      <c r="I367" s="87" t="str">
        <f t="shared" si="14"/>
        <v>Golay1515_S0230</v>
      </c>
      <c r="J367" s="87" t="str">
        <f t="shared" si="15"/>
        <v>gtaCCATGGCTGTGTcgACACACCGCCCGTCGCTACT</v>
      </c>
      <c r="K367" s="54" t="s">
        <v>621</v>
      </c>
      <c r="L367" s="60" t="s">
        <v>1926</v>
      </c>
      <c r="M367" s="54" t="s">
        <v>561</v>
      </c>
      <c r="N367" s="85">
        <v>5</v>
      </c>
      <c r="O367" s="54" t="s">
        <v>564</v>
      </c>
      <c r="P367" s="54">
        <v>37</v>
      </c>
    </row>
    <row r="368" spans="2:16">
      <c r="B368" s="54" t="s">
        <v>24</v>
      </c>
      <c r="C368" s="54" t="s">
        <v>1136</v>
      </c>
      <c r="D368" s="54" t="s">
        <v>521</v>
      </c>
      <c r="E368" s="60" t="s">
        <v>522</v>
      </c>
      <c r="F368" s="85" t="s">
        <v>557</v>
      </c>
      <c r="G368" s="85" t="s">
        <v>558</v>
      </c>
      <c r="H368" s="86" t="s">
        <v>559</v>
      </c>
      <c r="I368" s="87" t="str">
        <f t="shared" si="14"/>
        <v>Golay1516_S0355</v>
      </c>
      <c r="J368" s="87" t="str">
        <f t="shared" si="15"/>
        <v>gtaCTAGTCGCTGGTcgACACACCGCCCGTCGCTACT</v>
      </c>
      <c r="K368" s="54" t="s">
        <v>621</v>
      </c>
      <c r="L368" s="60" t="s">
        <v>1926</v>
      </c>
      <c r="M368" s="54" t="s">
        <v>561</v>
      </c>
      <c r="N368" s="85">
        <v>5</v>
      </c>
      <c r="O368" s="54" t="s">
        <v>564</v>
      </c>
      <c r="P368" s="54">
        <v>37</v>
      </c>
    </row>
    <row r="369" spans="2:16">
      <c r="B369" s="54" t="s">
        <v>23</v>
      </c>
      <c r="C369" s="54" t="s">
        <v>1137</v>
      </c>
      <c r="D369" s="54" t="s">
        <v>523</v>
      </c>
      <c r="E369" s="60" t="s">
        <v>524</v>
      </c>
      <c r="F369" s="85" t="s">
        <v>557</v>
      </c>
      <c r="G369" s="85" t="s">
        <v>558</v>
      </c>
      <c r="H369" s="86" t="s">
        <v>559</v>
      </c>
      <c r="I369" s="87" t="str">
        <f t="shared" si="14"/>
        <v>Golay1517_S0081</v>
      </c>
      <c r="J369" s="87" t="str">
        <f t="shared" si="15"/>
        <v>gtaTCCAAGCGTCACcgACACACCGCCCGTCGCTACT</v>
      </c>
      <c r="K369" s="54" t="s">
        <v>621</v>
      </c>
      <c r="L369" s="60" t="s">
        <v>1926</v>
      </c>
      <c r="M369" s="54" t="s">
        <v>561</v>
      </c>
      <c r="N369" s="85">
        <v>5</v>
      </c>
      <c r="O369" s="54" t="s">
        <v>564</v>
      </c>
      <c r="P369" s="54">
        <v>37</v>
      </c>
    </row>
    <row r="370" spans="2:16">
      <c r="B370" s="54" t="s">
        <v>22</v>
      </c>
      <c r="C370" s="54" t="s">
        <v>1138</v>
      </c>
      <c r="D370" s="54" t="s">
        <v>525</v>
      </c>
      <c r="E370" s="60" t="s">
        <v>526</v>
      </c>
      <c r="F370" s="85" t="s">
        <v>557</v>
      </c>
      <c r="G370" s="85" t="s">
        <v>558</v>
      </c>
      <c r="H370" s="86" t="s">
        <v>559</v>
      </c>
      <c r="I370" s="87" t="str">
        <f t="shared" si="14"/>
        <v>Golay1518_S0018</v>
      </c>
      <c r="J370" s="87" t="str">
        <f t="shared" si="15"/>
        <v>gtaGCTTCATTTCTGcgACACACCGCCCGTCGCTACT</v>
      </c>
      <c r="K370" s="54" t="s">
        <v>621</v>
      </c>
      <c r="L370" s="60" t="s">
        <v>1926</v>
      </c>
      <c r="M370" s="54" t="s">
        <v>561</v>
      </c>
      <c r="N370" s="85">
        <v>5</v>
      </c>
      <c r="O370" s="54" t="s">
        <v>564</v>
      </c>
      <c r="P370" s="54">
        <v>37</v>
      </c>
    </row>
    <row r="371" spans="2:16">
      <c r="B371" s="54" t="s">
        <v>21</v>
      </c>
      <c r="C371" s="54" t="s">
        <v>1139</v>
      </c>
      <c r="D371" s="54" t="s">
        <v>527</v>
      </c>
      <c r="E371" s="60" t="s">
        <v>528</v>
      </c>
      <c r="F371" s="85" t="s">
        <v>557</v>
      </c>
      <c r="G371" s="85" t="s">
        <v>558</v>
      </c>
      <c r="H371" s="86" t="s">
        <v>559</v>
      </c>
      <c r="I371" s="87" t="str">
        <f t="shared" si="14"/>
        <v>Golay1519_S0291</v>
      </c>
      <c r="J371" s="87" t="str">
        <f t="shared" si="15"/>
        <v>gtaAACTTGGCCGTAcgACACACCGCCCGTCGCTACT</v>
      </c>
      <c r="K371" s="54" t="s">
        <v>621</v>
      </c>
      <c r="L371" s="60" t="s">
        <v>1926</v>
      </c>
      <c r="M371" s="54" t="s">
        <v>561</v>
      </c>
      <c r="N371" s="85">
        <v>5</v>
      </c>
      <c r="O371" s="54" t="s">
        <v>564</v>
      </c>
      <c r="P371" s="54">
        <v>37</v>
      </c>
    </row>
    <row r="372" spans="2:16">
      <c r="B372" s="54" t="s">
        <v>20</v>
      </c>
      <c r="C372" s="54" t="s">
        <v>1140</v>
      </c>
      <c r="D372" s="54" t="s">
        <v>529</v>
      </c>
      <c r="E372" s="60" t="s">
        <v>530</v>
      </c>
      <c r="F372" s="85" t="s">
        <v>557</v>
      </c>
      <c r="G372" s="85" t="s">
        <v>558</v>
      </c>
      <c r="H372" s="86" t="s">
        <v>559</v>
      </c>
      <c r="I372" s="87" t="str">
        <f t="shared" si="14"/>
        <v>Golay1520_S0066</v>
      </c>
      <c r="J372" s="87" t="str">
        <f t="shared" si="15"/>
        <v>gtaCATACGATACAGcgACACACCGCCCGTCGCTACT</v>
      </c>
      <c r="K372" s="54" t="s">
        <v>621</v>
      </c>
      <c r="L372" s="60" t="s">
        <v>1926</v>
      </c>
      <c r="M372" s="54" t="s">
        <v>561</v>
      </c>
      <c r="N372" s="85">
        <v>5</v>
      </c>
      <c r="O372" s="54" t="s">
        <v>564</v>
      </c>
      <c r="P372" s="54">
        <v>37</v>
      </c>
    </row>
    <row r="373" spans="2:16">
      <c r="B373" s="54" t="s">
        <v>19</v>
      </c>
      <c r="C373" s="54" t="s">
        <v>1141</v>
      </c>
      <c r="D373" s="54" t="s">
        <v>531</v>
      </c>
      <c r="E373" s="60" t="s">
        <v>532</v>
      </c>
      <c r="F373" s="85" t="s">
        <v>557</v>
      </c>
      <c r="G373" s="85" t="s">
        <v>558</v>
      </c>
      <c r="H373" s="86" t="s">
        <v>559</v>
      </c>
      <c r="I373" s="87" t="str">
        <f t="shared" si="14"/>
        <v>Golay1521_S0088</v>
      </c>
      <c r="J373" s="87" t="str">
        <f t="shared" si="15"/>
        <v>gtaGGTTGAGAAGAGcgACACACCGCCCGTCGCTACT</v>
      </c>
      <c r="K373" s="54" t="s">
        <v>621</v>
      </c>
      <c r="L373" s="60" t="s">
        <v>1926</v>
      </c>
      <c r="M373" s="54" t="s">
        <v>561</v>
      </c>
      <c r="N373" s="85">
        <v>5</v>
      </c>
      <c r="O373" s="54" t="s">
        <v>564</v>
      </c>
      <c r="P373" s="54">
        <v>37</v>
      </c>
    </row>
    <row r="374" spans="2:16">
      <c r="B374" s="54" t="s">
        <v>18</v>
      </c>
      <c r="C374" s="54" t="s">
        <v>1142</v>
      </c>
      <c r="D374" s="54" t="s">
        <v>533</v>
      </c>
      <c r="E374" s="60" t="s">
        <v>534</v>
      </c>
      <c r="F374" s="85" t="s">
        <v>557</v>
      </c>
      <c r="G374" s="85" t="s">
        <v>558</v>
      </c>
      <c r="H374" s="86" t="s">
        <v>559</v>
      </c>
      <c r="I374" s="87" t="str">
        <f t="shared" si="14"/>
        <v>Golay1522_S0031</v>
      </c>
      <c r="J374" s="87" t="str">
        <f t="shared" si="15"/>
        <v>gtaCTGGGAGTTGTTcgACACACCGCCCGTCGCTACT</v>
      </c>
      <c r="K374" s="54" t="s">
        <v>621</v>
      </c>
      <c r="L374" s="60" t="s">
        <v>1926</v>
      </c>
      <c r="M374" s="54" t="s">
        <v>561</v>
      </c>
      <c r="N374" s="85">
        <v>5</v>
      </c>
      <c r="O374" s="54" t="s">
        <v>25</v>
      </c>
      <c r="P374" s="54">
        <v>37</v>
      </c>
    </row>
    <row r="375" spans="2:16">
      <c r="B375" s="54" t="s">
        <v>17</v>
      </c>
      <c r="C375" s="54" t="s">
        <v>1143</v>
      </c>
      <c r="D375" s="54" t="s">
        <v>535</v>
      </c>
      <c r="E375" s="60" t="s">
        <v>536</v>
      </c>
      <c r="F375" s="85" t="s">
        <v>557</v>
      </c>
      <c r="G375" s="85" t="s">
        <v>558</v>
      </c>
      <c r="H375" s="86" t="s">
        <v>559</v>
      </c>
      <c r="I375" s="87" t="str">
        <f t="shared" si="14"/>
        <v>Golay1523_S0314</v>
      </c>
      <c r="J375" s="87" t="str">
        <f t="shared" si="15"/>
        <v>gtaATCATCTCGGCGcgACACACCGCCCGTCGCTACT</v>
      </c>
      <c r="K375" s="54" t="s">
        <v>621</v>
      </c>
      <c r="L375" s="60" t="s">
        <v>1926</v>
      </c>
      <c r="M375" s="54" t="s">
        <v>561</v>
      </c>
      <c r="N375" s="85">
        <v>5</v>
      </c>
      <c r="O375" s="54" t="s">
        <v>564</v>
      </c>
      <c r="P375" s="54">
        <v>37</v>
      </c>
    </row>
    <row r="376" spans="2:16">
      <c r="B376" s="54" t="s">
        <v>16</v>
      </c>
      <c r="C376" s="54" t="s">
        <v>1144</v>
      </c>
      <c r="D376" s="54" t="s">
        <v>537</v>
      </c>
      <c r="E376" s="60" t="s">
        <v>538</v>
      </c>
      <c r="F376" s="85" t="s">
        <v>557</v>
      </c>
      <c r="G376" s="85" t="s">
        <v>558</v>
      </c>
      <c r="H376" s="86" t="s">
        <v>559</v>
      </c>
      <c r="I376" s="87" t="str">
        <f t="shared" si="14"/>
        <v>Golay1524_S0022</v>
      </c>
      <c r="J376" s="87" t="str">
        <f t="shared" si="15"/>
        <v>gtaATTACCCACAGGcgACACACCGCCCGTCGCTACT</v>
      </c>
      <c r="K376" s="54" t="s">
        <v>621</v>
      </c>
      <c r="L376" s="60" t="s">
        <v>1926</v>
      </c>
      <c r="M376" s="54" t="s">
        <v>561</v>
      </c>
      <c r="N376" s="85">
        <v>5</v>
      </c>
      <c r="O376" s="54" t="s">
        <v>564</v>
      </c>
      <c r="P376" s="54">
        <v>37</v>
      </c>
    </row>
    <row r="377" spans="2:16">
      <c r="B377" s="54" t="s">
        <v>15</v>
      </c>
      <c r="C377" s="54" t="s">
        <v>1145</v>
      </c>
      <c r="D377" s="54" t="s">
        <v>539</v>
      </c>
      <c r="E377" s="60" t="s">
        <v>540</v>
      </c>
      <c r="F377" s="85" t="s">
        <v>557</v>
      </c>
      <c r="G377" s="85" t="s">
        <v>558</v>
      </c>
      <c r="H377" s="86" t="s">
        <v>559</v>
      </c>
      <c r="I377" s="87" t="str">
        <f t="shared" si="14"/>
        <v>Golay1525_S0285</v>
      </c>
      <c r="J377" s="87" t="str">
        <f t="shared" si="15"/>
        <v>gtaCACATCAGCGCTcgACACACCGCCCGTCGCTACT</v>
      </c>
      <c r="K377" s="54" t="s">
        <v>621</v>
      </c>
      <c r="L377" s="60" t="s">
        <v>1926</v>
      </c>
      <c r="M377" s="54" t="s">
        <v>561</v>
      </c>
      <c r="N377" s="85">
        <v>5</v>
      </c>
      <c r="O377" s="54" t="s">
        <v>564</v>
      </c>
      <c r="P377" s="54">
        <v>37</v>
      </c>
    </row>
    <row r="378" spans="2:16">
      <c r="B378" s="54" t="s">
        <v>14</v>
      </c>
      <c r="C378" s="54" t="s">
        <v>1146</v>
      </c>
      <c r="D378" s="54" t="s">
        <v>541</v>
      </c>
      <c r="E378" s="60" t="s">
        <v>542</v>
      </c>
      <c r="F378" s="85" t="s">
        <v>557</v>
      </c>
      <c r="G378" s="85" t="s">
        <v>558</v>
      </c>
      <c r="H378" s="86" t="s">
        <v>559</v>
      </c>
      <c r="I378" s="87" t="str">
        <f t="shared" si="14"/>
        <v>Golay1526_S0260</v>
      </c>
      <c r="J378" s="87" t="str">
        <f t="shared" si="15"/>
        <v>gtaTGACCATAGTGAcgACACACCGCCCGTCGCTACT</v>
      </c>
      <c r="K378" s="54" t="s">
        <v>621</v>
      </c>
      <c r="L378" s="60" t="s">
        <v>1926</v>
      </c>
      <c r="M378" s="54" t="s">
        <v>561</v>
      </c>
      <c r="N378" s="85">
        <v>5</v>
      </c>
      <c r="O378" s="54" t="s">
        <v>564</v>
      </c>
      <c r="P378" s="54">
        <v>37</v>
      </c>
    </row>
    <row r="379" spans="2:16">
      <c r="B379" s="54" t="s">
        <v>13</v>
      </c>
      <c r="C379" s="54" t="s">
        <v>1147</v>
      </c>
      <c r="D379" s="54" t="s">
        <v>543</v>
      </c>
      <c r="E379" s="60" t="s">
        <v>544</v>
      </c>
      <c r="F379" s="85" t="s">
        <v>557</v>
      </c>
      <c r="G379" s="85" t="s">
        <v>558</v>
      </c>
      <c r="H379" s="86" t="s">
        <v>559</v>
      </c>
      <c r="I379" s="87" t="str">
        <f t="shared" si="14"/>
        <v>Golay1527_S0321</v>
      </c>
      <c r="J379" s="87" t="str">
        <f t="shared" si="15"/>
        <v>gtaGATAAGCGCCTTcgACACACCGCCCGTCGCTACT</v>
      </c>
      <c r="K379" s="54" t="s">
        <v>621</v>
      </c>
      <c r="L379" s="60" t="s">
        <v>1926</v>
      </c>
      <c r="M379" s="54" t="s">
        <v>561</v>
      </c>
      <c r="N379" s="85">
        <v>5</v>
      </c>
      <c r="O379" s="54" t="s">
        <v>564</v>
      </c>
      <c r="P379" s="54">
        <v>37</v>
      </c>
    </row>
    <row r="380" spans="2:16">
      <c r="B380" s="54" t="s">
        <v>12</v>
      </c>
      <c r="C380" s="54" t="s">
        <v>1148</v>
      </c>
      <c r="D380" s="54" t="s">
        <v>545</v>
      </c>
      <c r="E380" s="60" t="s">
        <v>546</v>
      </c>
      <c r="F380" s="85" t="s">
        <v>557</v>
      </c>
      <c r="G380" s="85" t="s">
        <v>558</v>
      </c>
      <c r="H380" s="86" t="s">
        <v>559</v>
      </c>
      <c r="I380" s="87" t="str">
        <f t="shared" si="14"/>
        <v>Golay1528_S0025</v>
      </c>
      <c r="J380" s="87" t="str">
        <f t="shared" si="15"/>
        <v>gtaTAGTCTAAGGGTcgACACACCGCCCGTCGCTACT</v>
      </c>
      <c r="K380" s="54" t="s">
        <v>621</v>
      </c>
      <c r="L380" s="60" t="s">
        <v>1926</v>
      </c>
      <c r="M380" s="54" t="s">
        <v>561</v>
      </c>
      <c r="N380" s="85">
        <v>5</v>
      </c>
      <c r="O380" s="54" t="s">
        <v>564</v>
      </c>
      <c r="P380" s="54">
        <v>37</v>
      </c>
    </row>
    <row r="381" spans="2:16">
      <c r="B381" s="54" t="s">
        <v>11</v>
      </c>
      <c r="C381" s="54" t="s">
        <v>1149</v>
      </c>
      <c r="D381" s="54" t="s">
        <v>547</v>
      </c>
      <c r="E381" s="60" t="s">
        <v>548</v>
      </c>
      <c r="F381" s="85" t="s">
        <v>557</v>
      </c>
      <c r="G381" s="85" t="s">
        <v>558</v>
      </c>
      <c r="H381" s="86" t="s">
        <v>559</v>
      </c>
      <c r="I381" s="87" t="str">
        <f t="shared" si="14"/>
        <v>Golay1529_S0083</v>
      </c>
      <c r="J381" s="87" t="str">
        <f t="shared" si="15"/>
        <v>gtaAATTAGGCGTGTcgACACACCGCCCGTCGCTACT</v>
      </c>
      <c r="K381" s="54" t="s">
        <v>621</v>
      </c>
      <c r="L381" s="60" t="s">
        <v>1926</v>
      </c>
      <c r="M381" s="54" t="s">
        <v>561</v>
      </c>
      <c r="N381" s="85">
        <v>5</v>
      </c>
      <c r="O381" s="54" t="s">
        <v>564</v>
      </c>
      <c r="P381" s="54">
        <v>37</v>
      </c>
    </row>
    <row r="382" spans="2:16">
      <c r="B382" s="54" t="s">
        <v>10</v>
      </c>
      <c r="C382" s="84" t="s">
        <v>1150</v>
      </c>
      <c r="D382" s="54" t="s">
        <v>549</v>
      </c>
      <c r="E382" s="60" t="s">
        <v>550</v>
      </c>
      <c r="F382" s="85" t="s">
        <v>557</v>
      </c>
      <c r="G382" s="85" t="s">
        <v>558</v>
      </c>
      <c r="H382" s="86" t="s">
        <v>559</v>
      </c>
      <c r="I382" s="87" t="str">
        <f t="shared" si="14"/>
        <v>Golay1530_S0358D</v>
      </c>
      <c r="J382" s="87" t="str">
        <f t="shared" si="15"/>
        <v>gtaTGCTCTTGCTCTcgACACACCGCCCGTCGCTACT</v>
      </c>
      <c r="K382" s="54" t="s">
        <v>621</v>
      </c>
      <c r="L382" s="60" t="s">
        <v>1926</v>
      </c>
      <c r="M382" s="54" t="s">
        <v>561</v>
      </c>
      <c r="N382" s="85">
        <v>5</v>
      </c>
      <c r="O382" s="54" t="s">
        <v>564</v>
      </c>
      <c r="P382" s="54">
        <v>37</v>
      </c>
    </row>
    <row r="383" spans="2:16">
      <c r="B383" s="54" t="s">
        <v>9</v>
      </c>
      <c r="C383" s="84" t="s">
        <v>1151</v>
      </c>
      <c r="D383" s="54" t="s">
        <v>551</v>
      </c>
      <c r="E383" s="60" t="s">
        <v>552</v>
      </c>
      <c r="F383" s="85" t="s">
        <v>557</v>
      </c>
      <c r="G383" s="85" t="s">
        <v>558</v>
      </c>
      <c r="H383" s="86" t="s">
        <v>559</v>
      </c>
      <c r="I383" s="87" t="str">
        <f t="shared" si="14"/>
        <v>Golay1531_S0155D</v>
      </c>
      <c r="J383" s="87" t="str">
        <f t="shared" si="15"/>
        <v>gtaTCCACTAGAGCAcgACACACCGCCCGTCGCTACT</v>
      </c>
      <c r="K383" s="54" t="s">
        <v>621</v>
      </c>
      <c r="L383" s="60" t="s">
        <v>1926</v>
      </c>
      <c r="M383" s="54" t="s">
        <v>561</v>
      </c>
      <c r="N383" s="85">
        <v>5</v>
      </c>
      <c r="O383" s="54" t="s">
        <v>564</v>
      </c>
      <c r="P383" s="54">
        <v>37</v>
      </c>
    </row>
    <row r="384" spans="2:16">
      <c r="B384" s="54" t="s">
        <v>8</v>
      </c>
      <c r="C384" s="84" t="s">
        <v>1152</v>
      </c>
      <c r="D384" s="54" t="s">
        <v>553</v>
      </c>
      <c r="E384" s="60" t="s">
        <v>554</v>
      </c>
      <c r="F384" s="85" t="s">
        <v>557</v>
      </c>
      <c r="G384" s="85" t="s">
        <v>558</v>
      </c>
      <c r="H384" s="86" t="s">
        <v>559</v>
      </c>
      <c r="I384" s="87" t="str">
        <f t="shared" si="14"/>
        <v>Golay1532_S0209D</v>
      </c>
      <c r="J384" s="87" t="str">
        <f t="shared" si="15"/>
        <v>gtaCATTGCAAAGCAcgACACACCGCCCGTCGCTACT</v>
      </c>
      <c r="K384" s="54" t="s">
        <v>621</v>
      </c>
      <c r="L384" s="60" t="s">
        <v>1926</v>
      </c>
      <c r="M384" s="54" t="s">
        <v>561</v>
      </c>
      <c r="N384" s="85">
        <v>5</v>
      </c>
      <c r="O384" s="54" t="s">
        <v>564</v>
      </c>
      <c r="P384" s="54">
        <v>37</v>
      </c>
    </row>
    <row r="385" spans="1:18">
      <c r="B385" s="54" t="s">
        <v>7</v>
      </c>
      <c r="C385" s="84" t="s">
        <v>1153</v>
      </c>
      <c r="D385" s="54" t="s">
        <v>555</v>
      </c>
      <c r="E385" s="60" t="s">
        <v>556</v>
      </c>
      <c r="F385" s="85" t="s">
        <v>557</v>
      </c>
      <c r="G385" s="85" t="s">
        <v>558</v>
      </c>
      <c r="H385" s="86" t="s">
        <v>559</v>
      </c>
      <c r="I385" s="87" t="str">
        <f t="shared" si="14"/>
        <v>Golay1533_S0054D</v>
      </c>
      <c r="J385" s="87" t="str">
        <f t="shared" si="15"/>
        <v>gtaGACGGCTATGTTcgACACACCGCCCGTCGCTACT</v>
      </c>
      <c r="K385" s="54" t="s">
        <v>621</v>
      </c>
      <c r="L385" s="60" t="s">
        <v>1926</v>
      </c>
      <c r="M385" s="54" t="s">
        <v>561</v>
      </c>
      <c r="N385" s="85">
        <v>5</v>
      </c>
      <c r="O385" s="54" t="s">
        <v>564</v>
      </c>
      <c r="P385" s="54">
        <v>37</v>
      </c>
    </row>
    <row r="386" spans="1:18">
      <c r="A386" s="58" t="s">
        <v>611</v>
      </c>
      <c r="B386" s="43" t="s">
        <v>103</v>
      </c>
      <c r="C386" s="59" t="s">
        <v>1155</v>
      </c>
      <c r="D386" s="59" t="s">
        <v>365</v>
      </c>
      <c r="E386" s="88" t="s">
        <v>366</v>
      </c>
      <c r="F386" s="89" t="s">
        <v>557</v>
      </c>
      <c r="G386" s="89" t="s">
        <v>558</v>
      </c>
      <c r="H386" s="76" t="s">
        <v>559</v>
      </c>
      <c r="I386" s="90" t="str">
        <f>(D386&amp;"_"&amp;C386)</f>
        <v>Golay0070_S1031</v>
      </c>
      <c r="J386" s="90" t="str">
        <f>CONCATENATE(F386,E386,G386,H386)</f>
        <v>gtaTATCGACACAAGcgACACACCGCCCGTCGCTACT</v>
      </c>
      <c r="K386" s="59" t="s">
        <v>622</v>
      </c>
      <c r="L386" s="88" t="s">
        <v>1927</v>
      </c>
      <c r="M386" s="59" t="s">
        <v>561</v>
      </c>
      <c r="N386" s="89">
        <v>5</v>
      </c>
      <c r="O386" s="59" t="s">
        <v>564</v>
      </c>
      <c r="P386" s="59">
        <v>37</v>
      </c>
      <c r="Q386" s="59"/>
      <c r="R386" s="59"/>
    </row>
    <row r="387" spans="1:18">
      <c r="A387" s="121" t="s">
        <v>1932</v>
      </c>
      <c r="B387" s="28" t="s">
        <v>102</v>
      </c>
      <c r="C387" s="54" t="s">
        <v>1156</v>
      </c>
      <c r="D387" s="54" t="s">
        <v>367</v>
      </c>
      <c r="E387" s="60" t="s">
        <v>368</v>
      </c>
      <c r="F387" s="85" t="s">
        <v>557</v>
      </c>
      <c r="G387" s="85" t="s">
        <v>558</v>
      </c>
      <c r="H387" s="86" t="s">
        <v>559</v>
      </c>
      <c r="I387" s="87" t="str">
        <f t="shared" ref="I387:I450" si="16">(D387&amp;"_"&amp;C387)</f>
        <v>Golay0071_S0997</v>
      </c>
      <c r="J387" s="87" t="str">
        <f t="shared" ref="J387:J450" si="17">CONCATENATE(F387,E387,G387,H387)</f>
        <v>gtaGATTCCGGCTCAcgACACACCGCCCGTCGCTACT</v>
      </c>
      <c r="K387" s="54" t="s">
        <v>622</v>
      </c>
      <c r="L387" s="60" t="s">
        <v>1927</v>
      </c>
      <c r="M387" s="54" t="s">
        <v>561</v>
      </c>
      <c r="N387" s="85">
        <v>5</v>
      </c>
      <c r="O387" s="54" t="s">
        <v>564</v>
      </c>
      <c r="P387" s="54">
        <v>37</v>
      </c>
    </row>
    <row r="388" spans="1:18">
      <c r="B388" s="28" t="s">
        <v>101</v>
      </c>
      <c r="C388" s="54" t="s">
        <v>1157</v>
      </c>
      <c r="D388" s="54" t="s">
        <v>369</v>
      </c>
      <c r="E388" s="60" t="s">
        <v>370</v>
      </c>
      <c r="F388" s="85" t="s">
        <v>557</v>
      </c>
      <c r="G388" s="85" t="s">
        <v>558</v>
      </c>
      <c r="H388" s="86" t="s">
        <v>559</v>
      </c>
      <c r="I388" s="87" t="str">
        <f t="shared" si="16"/>
        <v>Golay0072_S0693</v>
      </c>
      <c r="J388" s="87" t="str">
        <f t="shared" si="17"/>
        <v>gtaCGTAATTGCCGCcgACACACCGCCCGTCGCTACT</v>
      </c>
      <c r="K388" s="54" t="s">
        <v>622</v>
      </c>
      <c r="L388" s="60" t="s">
        <v>1927</v>
      </c>
      <c r="M388" s="54" t="s">
        <v>561</v>
      </c>
      <c r="N388" s="85">
        <v>5</v>
      </c>
      <c r="O388" s="54" t="s">
        <v>564</v>
      </c>
      <c r="P388" s="54">
        <v>37</v>
      </c>
    </row>
    <row r="389" spans="1:18">
      <c r="B389" s="28" t="s">
        <v>100</v>
      </c>
      <c r="C389" s="54" t="s">
        <v>1158</v>
      </c>
      <c r="D389" s="54" t="s">
        <v>371</v>
      </c>
      <c r="E389" s="60" t="s">
        <v>372</v>
      </c>
      <c r="F389" s="85" t="s">
        <v>557</v>
      </c>
      <c r="G389" s="85" t="s">
        <v>558</v>
      </c>
      <c r="H389" s="86" t="s">
        <v>559</v>
      </c>
      <c r="I389" s="87" t="str">
        <f t="shared" si="16"/>
        <v>Golay0073_S0581</v>
      </c>
      <c r="J389" s="87" t="str">
        <f t="shared" si="17"/>
        <v>gtaGGTGACTAGTTCcgACACACCGCCCGTCGCTACT</v>
      </c>
      <c r="K389" s="54" t="s">
        <v>622</v>
      </c>
      <c r="L389" s="60" t="s">
        <v>1927</v>
      </c>
      <c r="M389" s="54" t="s">
        <v>561</v>
      </c>
      <c r="N389" s="85">
        <v>5</v>
      </c>
      <c r="O389" s="54" t="s">
        <v>564</v>
      </c>
      <c r="P389" s="54">
        <v>37</v>
      </c>
    </row>
    <row r="390" spans="1:18">
      <c r="A390" s="93"/>
      <c r="B390" s="28" t="s">
        <v>99</v>
      </c>
      <c r="C390" s="54" t="s">
        <v>1159</v>
      </c>
      <c r="D390" s="54" t="s">
        <v>373</v>
      </c>
      <c r="E390" s="60" t="s">
        <v>374</v>
      </c>
      <c r="F390" s="85" t="s">
        <v>557</v>
      </c>
      <c r="G390" s="85" t="s">
        <v>558</v>
      </c>
      <c r="H390" s="86" t="s">
        <v>559</v>
      </c>
      <c r="I390" s="87" t="str">
        <f t="shared" si="16"/>
        <v>Golay0074_S0664</v>
      </c>
      <c r="J390" s="87" t="str">
        <f t="shared" si="17"/>
        <v>gtaATGGGTTCCGTCcgACACACCGCCCGTCGCTACT</v>
      </c>
      <c r="K390" s="54" t="s">
        <v>622</v>
      </c>
      <c r="L390" s="60" t="s">
        <v>1927</v>
      </c>
      <c r="M390" s="54" t="s">
        <v>561</v>
      </c>
      <c r="N390" s="85">
        <v>5</v>
      </c>
      <c r="O390" s="54" t="s">
        <v>564</v>
      </c>
      <c r="P390" s="54">
        <v>37</v>
      </c>
    </row>
    <row r="391" spans="1:18">
      <c r="B391" s="28" t="s">
        <v>98</v>
      </c>
      <c r="C391" s="54" t="s">
        <v>1160</v>
      </c>
      <c r="D391" s="54" t="s">
        <v>375</v>
      </c>
      <c r="E391" s="60" t="s">
        <v>376</v>
      </c>
      <c r="F391" s="85" t="s">
        <v>557</v>
      </c>
      <c r="G391" s="85" t="s">
        <v>558</v>
      </c>
      <c r="H391" s="86" t="s">
        <v>559</v>
      </c>
      <c r="I391" s="87" t="str">
        <f t="shared" si="16"/>
        <v>Golay0075_S0961</v>
      </c>
      <c r="J391" s="87" t="str">
        <f t="shared" si="17"/>
        <v>gtaTAGGCATGCTTGcgACACACCGCCCGTCGCTACT</v>
      </c>
      <c r="K391" s="54" t="s">
        <v>622</v>
      </c>
      <c r="L391" s="60" t="s">
        <v>1927</v>
      </c>
      <c r="M391" s="54" t="s">
        <v>561</v>
      </c>
      <c r="N391" s="85">
        <v>5</v>
      </c>
      <c r="O391" s="54" t="s">
        <v>564</v>
      </c>
      <c r="P391" s="54">
        <v>37</v>
      </c>
    </row>
    <row r="392" spans="1:18">
      <c r="B392" s="28" t="s">
        <v>97</v>
      </c>
      <c r="C392" s="54" t="s">
        <v>1161</v>
      </c>
      <c r="D392" s="54" t="s">
        <v>377</v>
      </c>
      <c r="E392" s="60" t="s">
        <v>378</v>
      </c>
      <c r="F392" s="85" t="s">
        <v>557</v>
      </c>
      <c r="G392" s="85" t="s">
        <v>558</v>
      </c>
      <c r="H392" s="86" t="s">
        <v>559</v>
      </c>
      <c r="I392" s="87" t="str">
        <f t="shared" si="16"/>
        <v>Golay0076_S1023</v>
      </c>
      <c r="J392" s="87" t="str">
        <f t="shared" si="17"/>
        <v>gtaAACTAGTTCAGGcgACACACCGCCCGTCGCTACT</v>
      </c>
      <c r="K392" s="54" t="s">
        <v>622</v>
      </c>
      <c r="L392" s="60" t="s">
        <v>1927</v>
      </c>
      <c r="M392" s="54" t="s">
        <v>561</v>
      </c>
      <c r="N392" s="85">
        <v>5</v>
      </c>
      <c r="O392" s="54" t="s">
        <v>564</v>
      </c>
      <c r="P392" s="54">
        <v>37</v>
      </c>
    </row>
    <row r="393" spans="1:18">
      <c r="B393" s="28" t="s">
        <v>96</v>
      </c>
      <c r="C393" s="54" t="s">
        <v>1162</v>
      </c>
      <c r="D393" s="54" t="s">
        <v>379</v>
      </c>
      <c r="E393" s="60" t="s">
        <v>380</v>
      </c>
      <c r="F393" s="85" t="s">
        <v>557</v>
      </c>
      <c r="G393" s="85" t="s">
        <v>558</v>
      </c>
      <c r="H393" s="86" t="s">
        <v>559</v>
      </c>
      <c r="I393" s="87" t="str">
        <f t="shared" si="16"/>
        <v>Golay0077_S0656</v>
      </c>
      <c r="J393" s="87" t="str">
        <f t="shared" si="17"/>
        <v>gtaATTCTGCCGAAGcgACACACCGCCCGTCGCTACT</v>
      </c>
      <c r="K393" s="54" t="s">
        <v>622</v>
      </c>
      <c r="L393" s="60" t="s">
        <v>1927</v>
      </c>
      <c r="M393" s="54" t="s">
        <v>561</v>
      </c>
      <c r="N393" s="85">
        <v>5</v>
      </c>
      <c r="O393" s="54" t="s">
        <v>564</v>
      </c>
      <c r="P393" s="54">
        <v>37</v>
      </c>
    </row>
    <row r="394" spans="1:18">
      <c r="B394" s="28" t="s">
        <v>95</v>
      </c>
      <c r="C394" s="84" t="s">
        <v>1163</v>
      </c>
      <c r="D394" s="54" t="s">
        <v>381</v>
      </c>
      <c r="E394" s="60" t="s">
        <v>382</v>
      </c>
      <c r="F394" s="85" t="s">
        <v>557</v>
      </c>
      <c r="G394" s="85" t="s">
        <v>558</v>
      </c>
      <c r="H394" s="86" t="s">
        <v>559</v>
      </c>
      <c r="I394" s="87" t="str">
        <f t="shared" si="16"/>
        <v>Golay0078_PC05</v>
      </c>
      <c r="J394" s="87" t="str">
        <f t="shared" si="17"/>
        <v>gtaAGCATGTCCCGTcgACACACCGCCCGTCGCTACT</v>
      </c>
      <c r="K394" s="54" t="s">
        <v>622</v>
      </c>
      <c r="L394" s="60" t="s">
        <v>1927</v>
      </c>
      <c r="M394" s="54" t="s">
        <v>561</v>
      </c>
      <c r="N394" s="85">
        <v>5</v>
      </c>
      <c r="O394" s="54" t="s">
        <v>565</v>
      </c>
      <c r="P394" s="54">
        <v>37</v>
      </c>
    </row>
    <row r="395" spans="1:18">
      <c r="B395" s="28" t="s">
        <v>94</v>
      </c>
      <c r="C395" s="54" t="s">
        <v>1164</v>
      </c>
      <c r="D395" s="54" t="s">
        <v>383</v>
      </c>
      <c r="E395" s="60" t="s">
        <v>384</v>
      </c>
      <c r="F395" s="85" t="s">
        <v>557</v>
      </c>
      <c r="G395" s="85" t="s">
        <v>558</v>
      </c>
      <c r="H395" s="86" t="s">
        <v>559</v>
      </c>
      <c r="I395" s="87" t="str">
        <f t="shared" si="16"/>
        <v>Golay0079_S0508</v>
      </c>
      <c r="J395" s="87" t="str">
        <f t="shared" si="17"/>
        <v>gtaGTACGATATGACcgACACACCGCCCGTCGCTACT</v>
      </c>
      <c r="K395" s="54" t="s">
        <v>622</v>
      </c>
      <c r="L395" s="60" t="s">
        <v>1927</v>
      </c>
      <c r="M395" s="54" t="s">
        <v>561</v>
      </c>
      <c r="N395" s="85">
        <v>5</v>
      </c>
      <c r="O395" s="54" t="s">
        <v>564</v>
      </c>
      <c r="P395" s="54">
        <v>37</v>
      </c>
    </row>
    <row r="396" spans="1:18">
      <c r="B396" s="28" t="s">
        <v>93</v>
      </c>
      <c r="C396" s="54" t="s">
        <v>1165</v>
      </c>
      <c r="D396" s="54" t="s">
        <v>385</v>
      </c>
      <c r="E396" s="60" t="s">
        <v>386</v>
      </c>
      <c r="F396" s="85" t="s">
        <v>557</v>
      </c>
      <c r="G396" s="85" t="s">
        <v>558</v>
      </c>
      <c r="H396" s="86" t="s">
        <v>559</v>
      </c>
      <c r="I396" s="87" t="str">
        <f t="shared" si="16"/>
        <v>Golay0080_S0645</v>
      </c>
      <c r="J396" s="87" t="str">
        <f t="shared" si="17"/>
        <v>gtaGTGGTGGTTTCCcgACACACCGCCCGTCGCTACT</v>
      </c>
      <c r="K396" s="54" t="s">
        <v>622</v>
      </c>
      <c r="L396" s="60" t="s">
        <v>1927</v>
      </c>
      <c r="M396" s="54" t="s">
        <v>561</v>
      </c>
      <c r="N396" s="85">
        <v>5</v>
      </c>
      <c r="O396" s="54" t="s">
        <v>564</v>
      </c>
      <c r="P396" s="54">
        <v>37</v>
      </c>
    </row>
    <row r="397" spans="1:18">
      <c r="B397" s="28" t="s">
        <v>92</v>
      </c>
      <c r="C397" s="54" t="s">
        <v>1166</v>
      </c>
      <c r="D397" s="54" t="s">
        <v>387</v>
      </c>
      <c r="E397" s="60" t="s">
        <v>388</v>
      </c>
      <c r="F397" s="85" t="s">
        <v>557</v>
      </c>
      <c r="G397" s="85" t="s">
        <v>558</v>
      </c>
      <c r="H397" s="86" t="s">
        <v>559</v>
      </c>
      <c r="I397" s="87" t="str">
        <f t="shared" si="16"/>
        <v>Golay0081_S0901</v>
      </c>
      <c r="J397" s="87" t="str">
        <f t="shared" si="17"/>
        <v>gtaTAGTATGCGCAAcgACACACCGCCCGTCGCTACT</v>
      </c>
      <c r="K397" s="54" t="s">
        <v>622</v>
      </c>
      <c r="L397" s="60" t="s">
        <v>1927</v>
      </c>
      <c r="M397" s="54" t="s">
        <v>561</v>
      </c>
      <c r="N397" s="85">
        <v>5</v>
      </c>
      <c r="O397" s="54" t="s">
        <v>564</v>
      </c>
      <c r="P397" s="54">
        <v>37</v>
      </c>
    </row>
    <row r="398" spans="1:18">
      <c r="B398" s="28" t="s">
        <v>91</v>
      </c>
      <c r="C398" s="54" t="s">
        <v>1167</v>
      </c>
      <c r="D398" s="54" t="s">
        <v>389</v>
      </c>
      <c r="E398" s="60" t="s">
        <v>390</v>
      </c>
      <c r="F398" s="85" t="s">
        <v>557</v>
      </c>
      <c r="G398" s="85" t="s">
        <v>558</v>
      </c>
      <c r="H398" s="86" t="s">
        <v>559</v>
      </c>
      <c r="I398" s="87" t="str">
        <f t="shared" si="16"/>
        <v>Golay0082_S0814</v>
      </c>
      <c r="J398" s="87" t="str">
        <f t="shared" si="17"/>
        <v>gtaTGCGCTGAATGTcgACACACCGCCCGTCGCTACT</v>
      </c>
      <c r="K398" s="54" t="s">
        <v>622</v>
      </c>
      <c r="L398" s="60" t="s">
        <v>1927</v>
      </c>
      <c r="M398" s="54" t="s">
        <v>561</v>
      </c>
      <c r="N398" s="85">
        <v>5</v>
      </c>
      <c r="O398" s="54" t="s">
        <v>564</v>
      </c>
      <c r="P398" s="54">
        <v>37</v>
      </c>
    </row>
    <row r="399" spans="1:18">
      <c r="B399" s="28" t="s">
        <v>90</v>
      </c>
      <c r="C399" s="54" t="s">
        <v>1168</v>
      </c>
      <c r="D399" s="54" t="s">
        <v>391</v>
      </c>
      <c r="E399" s="60" t="s">
        <v>392</v>
      </c>
      <c r="F399" s="85" t="s">
        <v>557</v>
      </c>
      <c r="G399" s="85" t="s">
        <v>558</v>
      </c>
      <c r="H399" s="86" t="s">
        <v>559</v>
      </c>
      <c r="I399" s="87" t="str">
        <f t="shared" si="16"/>
        <v>Golay0083_S1068</v>
      </c>
      <c r="J399" s="87" t="str">
        <f t="shared" si="17"/>
        <v>gtaATGGCTGTCAGTcgACACACCGCCCGTCGCTACT</v>
      </c>
      <c r="K399" s="54" t="s">
        <v>622</v>
      </c>
      <c r="L399" s="60" t="s">
        <v>1927</v>
      </c>
      <c r="M399" s="54" t="s">
        <v>561</v>
      </c>
      <c r="N399" s="85">
        <v>5</v>
      </c>
      <c r="O399" s="54" t="s">
        <v>564</v>
      </c>
      <c r="P399" s="54">
        <v>37</v>
      </c>
    </row>
    <row r="400" spans="1:18">
      <c r="B400" s="28" t="s">
        <v>89</v>
      </c>
      <c r="C400" s="54" t="s">
        <v>1169</v>
      </c>
      <c r="D400" s="54" t="s">
        <v>393</v>
      </c>
      <c r="E400" s="60" t="s">
        <v>394</v>
      </c>
      <c r="F400" s="85" t="s">
        <v>557</v>
      </c>
      <c r="G400" s="85" t="s">
        <v>558</v>
      </c>
      <c r="H400" s="86" t="s">
        <v>559</v>
      </c>
      <c r="I400" s="87" t="str">
        <f t="shared" si="16"/>
        <v>Golay0084_S0401</v>
      </c>
      <c r="J400" s="87" t="str">
        <f t="shared" si="17"/>
        <v>gtaGTTCTCTTCTCGcgACACACCGCCCGTCGCTACT</v>
      </c>
      <c r="K400" s="54" t="s">
        <v>622</v>
      </c>
      <c r="L400" s="60" t="s">
        <v>1927</v>
      </c>
      <c r="M400" s="54" t="s">
        <v>561</v>
      </c>
      <c r="N400" s="85">
        <v>5</v>
      </c>
      <c r="O400" s="54" t="s">
        <v>564</v>
      </c>
      <c r="P400" s="54">
        <v>37</v>
      </c>
    </row>
    <row r="401" spans="2:16">
      <c r="B401" s="28" t="s">
        <v>88</v>
      </c>
      <c r="C401" s="54" t="s">
        <v>1170</v>
      </c>
      <c r="D401" s="54" t="s">
        <v>395</v>
      </c>
      <c r="E401" s="60" t="s">
        <v>396</v>
      </c>
      <c r="F401" s="85" t="s">
        <v>557</v>
      </c>
      <c r="G401" s="85" t="s">
        <v>558</v>
      </c>
      <c r="H401" s="86" t="s">
        <v>559</v>
      </c>
      <c r="I401" s="87" t="str">
        <f t="shared" si="16"/>
        <v>Golay0085_S0771</v>
      </c>
      <c r="J401" s="87" t="str">
        <f t="shared" si="17"/>
        <v>gtaCGTAAGATGCCTcgACACACCGCCCGTCGCTACT</v>
      </c>
      <c r="K401" s="54" t="s">
        <v>622</v>
      </c>
      <c r="L401" s="60" t="s">
        <v>1927</v>
      </c>
      <c r="M401" s="54" t="s">
        <v>561</v>
      </c>
      <c r="N401" s="85">
        <v>5</v>
      </c>
      <c r="O401" s="54" t="s">
        <v>564</v>
      </c>
      <c r="P401" s="54">
        <v>37</v>
      </c>
    </row>
    <row r="402" spans="2:16">
      <c r="B402" s="28" t="s">
        <v>87</v>
      </c>
      <c r="C402" s="54" t="s">
        <v>1171</v>
      </c>
      <c r="D402" s="54" t="s">
        <v>397</v>
      </c>
      <c r="E402" s="60" t="s">
        <v>398</v>
      </c>
      <c r="F402" s="85" t="s">
        <v>557</v>
      </c>
      <c r="G402" s="85" t="s">
        <v>558</v>
      </c>
      <c r="H402" s="86" t="s">
        <v>559</v>
      </c>
      <c r="I402" s="87" t="str">
        <f t="shared" si="16"/>
        <v>Golay0086_S0789</v>
      </c>
      <c r="J402" s="87" t="str">
        <f t="shared" si="17"/>
        <v>gtaGCGTTCTAGCTGcgACACACCGCCCGTCGCTACT</v>
      </c>
      <c r="K402" s="54" t="s">
        <v>622</v>
      </c>
      <c r="L402" s="60" t="s">
        <v>1927</v>
      </c>
      <c r="M402" s="54" t="s">
        <v>561</v>
      </c>
      <c r="N402" s="85">
        <v>5</v>
      </c>
      <c r="O402" s="54" t="s">
        <v>564</v>
      </c>
      <c r="P402" s="54">
        <v>37</v>
      </c>
    </row>
    <row r="403" spans="2:16">
      <c r="B403" s="28" t="s">
        <v>86</v>
      </c>
      <c r="C403" s="54" t="s">
        <v>1172</v>
      </c>
      <c r="D403" s="54" t="s">
        <v>399</v>
      </c>
      <c r="E403" s="60" t="s">
        <v>400</v>
      </c>
      <c r="F403" s="85" t="s">
        <v>557</v>
      </c>
      <c r="G403" s="85" t="s">
        <v>558</v>
      </c>
      <c r="H403" s="86" t="s">
        <v>559</v>
      </c>
      <c r="I403" s="87" t="str">
        <f t="shared" si="16"/>
        <v>Golay0087_S0948</v>
      </c>
      <c r="J403" s="87" t="str">
        <f t="shared" si="17"/>
        <v>gtaGTTGTTCTGGGAcgACACACCGCCCGTCGCTACT</v>
      </c>
      <c r="K403" s="54" t="s">
        <v>622</v>
      </c>
      <c r="L403" s="60" t="s">
        <v>1927</v>
      </c>
      <c r="M403" s="54" t="s">
        <v>561</v>
      </c>
      <c r="N403" s="85">
        <v>5</v>
      </c>
      <c r="O403" s="54" t="s">
        <v>564</v>
      </c>
      <c r="P403" s="54">
        <v>37</v>
      </c>
    </row>
    <row r="404" spans="2:16">
      <c r="B404" s="28" t="s">
        <v>85</v>
      </c>
      <c r="C404" s="54" t="s">
        <v>1173</v>
      </c>
      <c r="D404" s="54" t="s">
        <v>401</v>
      </c>
      <c r="E404" s="60" t="s">
        <v>402</v>
      </c>
      <c r="F404" s="85" t="s">
        <v>557</v>
      </c>
      <c r="G404" s="85" t="s">
        <v>558</v>
      </c>
      <c r="H404" s="86" t="s">
        <v>559</v>
      </c>
      <c r="I404" s="87" t="str">
        <f t="shared" si="16"/>
        <v>Golay0088_S0574</v>
      </c>
      <c r="J404" s="87" t="str">
        <f t="shared" si="17"/>
        <v>gtaGGACTTCCAGCTcgACACACCGCCCGTCGCTACT</v>
      </c>
      <c r="K404" s="54" t="s">
        <v>622</v>
      </c>
      <c r="L404" s="60" t="s">
        <v>1927</v>
      </c>
      <c r="M404" s="54" t="s">
        <v>561</v>
      </c>
      <c r="N404" s="85">
        <v>5</v>
      </c>
      <c r="O404" s="54" t="s">
        <v>25</v>
      </c>
      <c r="P404" s="54">
        <v>37</v>
      </c>
    </row>
    <row r="405" spans="2:16">
      <c r="B405" s="28" t="s">
        <v>84</v>
      </c>
      <c r="C405" s="54" t="s">
        <v>1174</v>
      </c>
      <c r="D405" s="54" t="s">
        <v>403</v>
      </c>
      <c r="E405" s="60" t="s">
        <v>404</v>
      </c>
      <c r="F405" s="85" t="s">
        <v>557</v>
      </c>
      <c r="G405" s="85" t="s">
        <v>558</v>
      </c>
      <c r="H405" s="86" t="s">
        <v>559</v>
      </c>
      <c r="I405" s="87" t="str">
        <f t="shared" si="16"/>
        <v>Golay0089_S0668</v>
      </c>
      <c r="J405" s="87" t="str">
        <f t="shared" si="17"/>
        <v>gtaCTCACAACCGTGcgACACACCGCCCGTCGCTACT</v>
      </c>
      <c r="K405" s="54" t="s">
        <v>622</v>
      </c>
      <c r="L405" s="60" t="s">
        <v>1927</v>
      </c>
      <c r="M405" s="54" t="s">
        <v>561</v>
      </c>
      <c r="N405" s="85">
        <v>5</v>
      </c>
      <c r="O405" s="54" t="s">
        <v>564</v>
      </c>
      <c r="P405" s="54">
        <v>37</v>
      </c>
    </row>
    <row r="406" spans="2:16">
      <c r="B406" s="28" t="s">
        <v>83</v>
      </c>
      <c r="C406" s="54" t="s">
        <v>1175</v>
      </c>
      <c r="D406" s="54" t="s">
        <v>405</v>
      </c>
      <c r="E406" s="60" t="s">
        <v>406</v>
      </c>
      <c r="F406" s="85" t="s">
        <v>557</v>
      </c>
      <c r="G406" s="85" t="s">
        <v>558</v>
      </c>
      <c r="H406" s="86" t="s">
        <v>559</v>
      </c>
      <c r="I406" s="87" t="str">
        <f t="shared" si="16"/>
        <v>Golay0090_S0679</v>
      </c>
      <c r="J406" s="87" t="str">
        <f t="shared" si="17"/>
        <v>gtaCTGCTATTCCTCcgACACACCGCCCGTCGCTACT</v>
      </c>
      <c r="K406" s="54" t="s">
        <v>622</v>
      </c>
      <c r="L406" s="60" t="s">
        <v>1927</v>
      </c>
      <c r="M406" s="54" t="s">
        <v>561</v>
      </c>
      <c r="N406" s="85">
        <v>5</v>
      </c>
      <c r="O406" s="54" t="s">
        <v>564</v>
      </c>
      <c r="P406" s="54">
        <v>37</v>
      </c>
    </row>
    <row r="407" spans="2:16">
      <c r="B407" s="28" t="s">
        <v>82</v>
      </c>
      <c r="C407" s="54" t="s">
        <v>1176</v>
      </c>
      <c r="D407" s="54" t="s">
        <v>407</v>
      </c>
      <c r="E407" s="60" t="s">
        <v>408</v>
      </c>
      <c r="F407" s="85" t="s">
        <v>557</v>
      </c>
      <c r="G407" s="85" t="s">
        <v>558</v>
      </c>
      <c r="H407" s="86" t="s">
        <v>559</v>
      </c>
      <c r="I407" s="87" t="str">
        <f t="shared" si="16"/>
        <v>Golay0091_S0917</v>
      </c>
      <c r="J407" s="87" t="str">
        <f t="shared" si="17"/>
        <v>gtaATGTCACCGCTGcgACACACCGCCCGTCGCTACT</v>
      </c>
      <c r="K407" s="54" t="s">
        <v>622</v>
      </c>
      <c r="L407" s="60" t="s">
        <v>1927</v>
      </c>
      <c r="M407" s="54" t="s">
        <v>561</v>
      </c>
      <c r="N407" s="85">
        <v>5</v>
      </c>
      <c r="O407" s="54" t="s">
        <v>564</v>
      </c>
      <c r="P407" s="54">
        <v>37</v>
      </c>
    </row>
    <row r="408" spans="2:16">
      <c r="B408" s="28" t="s">
        <v>81</v>
      </c>
      <c r="C408" s="54" t="s">
        <v>1177</v>
      </c>
      <c r="D408" s="54" t="s">
        <v>409</v>
      </c>
      <c r="E408" s="60" t="s">
        <v>410</v>
      </c>
      <c r="F408" s="85" t="s">
        <v>557</v>
      </c>
      <c r="G408" s="85" t="s">
        <v>558</v>
      </c>
      <c r="H408" s="86" t="s">
        <v>559</v>
      </c>
      <c r="I408" s="87" t="str">
        <f t="shared" si="16"/>
        <v>Golay0092_S0828</v>
      </c>
      <c r="J408" s="87" t="str">
        <f t="shared" si="17"/>
        <v>gtaTGTAACGCCGATcgACACACCGCCCGTCGCTACT</v>
      </c>
      <c r="K408" s="54" t="s">
        <v>622</v>
      </c>
      <c r="L408" s="60" t="s">
        <v>1927</v>
      </c>
      <c r="M408" s="54" t="s">
        <v>561</v>
      </c>
      <c r="N408" s="85">
        <v>5</v>
      </c>
      <c r="O408" s="54" t="s">
        <v>564</v>
      </c>
      <c r="P408" s="54">
        <v>37</v>
      </c>
    </row>
    <row r="409" spans="2:16">
      <c r="B409" s="28" t="s">
        <v>80</v>
      </c>
      <c r="C409" s="54" t="s">
        <v>1178</v>
      </c>
      <c r="D409" s="54" t="s">
        <v>411</v>
      </c>
      <c r="E409" s="60" t="s">
        <v>412</v>
      </c>
      <c r="F409" s="85" t="s">
        <v>557</v>
      </c>
      <c r="G409" s="85" t="s">
        <v>558</v>
      </c>
      <c r="H409" s="86" t="s">
        <v>559</v>
      </c>
      <c r="I409" s="87" t="str">
        <f t="shared" si="16"/>
        <v>Golay0093_S0940</v>
      </c>
      <c r="J409" s="87" t="str">
        <f t="shared" si="17"/>
        <v>gtaAGCAGAACATCTcgACACACCGCCCGTCGCTACT</v>
      </c>
      <c r="K409" s="54" t="s">
        <v>622</v>
      </c>
      <c r="L409" s="60" t="s">
        <v>1927</v>
      </c>
      <c r="M409" s="54" t="s">
        <v>561</v>
      </c>
      <c r="N409" s="85">
        <v>5</v>
      </c>
      <c r="O409" s="54" t="s">
        <v>564</v>
      </c>
      <c r="P409" s="54">
        <v>37</v>
      </c>
    </row>
    <row r="410" spans="2:16">
      <c r="B410" s="28" t="s">
        <v>79</v>
      </c>
      <c r="C410" s="84" t="s">
        <v>1179</v>
      </c>
      <c r="D410" s="54" t="s">
        <v>413</v>
      </c>
      <c r="E410" s="60" t="s">
        <v>414</v>
      </c>
      <c r="F410" s="85" t="s">
        <v>557</v>
      </c>
      <c r="G410" s="85" t="s">
        <v>558</v>
      </c>
      <c r="H410" s="86" t="s">
        <v>559</v>
      </c>
      <c r="I410" s="87" t="str">
        <f t="shared" si="16"/>
        <v>Golay0094_AMS235</v>
      </c>
      <c r="J410" s="87" t="str">
        <f t="shared" si="17"/>
        <v>gtaTGGAGTAGGTGGcgACACACCGCCCGTCGCTACT</v>
      </c>
      <c r="K410" s="54" t="s">
        <v>622</v>
      </c>
      <c r="L410" s="60" t="s">
        <v>1927</v>
      </c>
      <c r="M410" s="54" t="s">
        <v>561</v>
      </c>
      <c r="N410" s="85">
        <v>5</v>
      </c>
      <c r="O410" s="54" t="s">
        <v>564</v>
      </c>
      <c r="P410" s="54">
        <v>37</v>
      </c>
    </row>
    <row r="411" spans="2:16">
      <c r="B411" s="29" t="s">
        <v>78</v>
      </c>
      <c r="C411" s="54" t="s">
        <v>1180</v>
      </c>
      <c r="D411" s="54" t="s">
        <v>415</v>
      </c>
      <c r="E411" s="60" t="s">
        <v>416</v>
      </c>
      <c r="F411" s="85" t="s">
        <v>557</v>
      </c>
      <c r="G411" s="85" t="s">
        <v>558</v>
      </c>
      <c r="H411" s="86" t="s">
        <v>559</v>
      </c>
      <c r="I411" s="87" t="str">
        <f t="shared" si="16"/>
        <v>Golay0095_S0380</v>
      </c>
      <c r="J411" s="87" t="str">
        <f t="shared" si="17"/>
        <v>gtaTTGGCTCTATTCcgACACACCGCCCGTCGCTACT</v>
      </c>
      <c r="K411" s="54" t="s">
        <v>622</v>
      </c>
      <c r="L411" s="60" t="s">
        <v>1927</v>
      </c>
      <c r="M411" s="54" t="s">
        <v>561</v>
      </c>
      <c r="N411" s="85">
        <v>5</v>
      </c>
      <c r="O411" s="54" t="s">
        <v>564</v>
      </c>
      <c r="P411" s="54">
        <v>37</v>
      </c>
    </row>
    <row r="412" spans="2:16">
      <c r="B412" s="54" t="s">
        <v>77</v>
      </c>
      <c r="C412" s="84" t="s">
        <v>1181</v>
      </c>
      <c r="D412" s="54" t="s">
        <v>417</v>
      </c>
      <c r="E412" s="60" t="s">
        <v>418</v>
      </c>
      <c r="F412" s="85" t="s">
        <v>557</v>
      </c>
      <c r="G412" s="85" t="s">
        <v>558</v>
      </c>
      <c r="H412" s="86" t="s">
        <v>559</v>
      </c>
      <c r="I412" s="87" t="str">
        <f t="shared" si="16"/>
        <v>Golay0096_SNEG07</v>
      </c>
      <c r="J412" s="87" t="str">
        <f t="shared" si="17"/>
        <v>gtaGATCCCACGTACcgACACACCGCCCGTCGCTACT</v>
      </c>
      <c r="K412" s="54" t="s">
        <v>622</v>
      </c>
      <c r="L412" s="60" t="s">
        <v>1927</v>
      </c>
      <c r="M412" s="54" t="s">
        <v>561</v>
      </c>
      <c r="N412" s="85">
        <v>5</v>
      </c>
      <c r="O412" s="54" t="s">
        <v>565</v>
      </c>
      <c r="P412" s="54">
        <v>37</v>
      </c>
    </row>
    <row r="413" spans="2:16">
      <c r="B413" s="54" t="s">
        <v>76</v>
      </c>
      <c r="C413" s="54" t="s">
        <v>1182</v>
      </c>
      <c r="D413" s="54" t="s">
        <v>419</v>
      </c>
      <c r="E413" s="60" t="s">
        <v>420</v>
      </c>
      <c r="F413" s="85" t="s">
        <v>557</v>
      </c>
      <c r="G413" s="85" t="s">
        <v>558</v>
      </c>
      <c r="H413" s="86" t="s">
        <v>559</v>
      </c>
      <c r="I413" s="87" t="str">
        <f t="shared" si="16"/>
        <v>Golay0097_S1044</v>
      </c>
      <c r="J413" s="87" t="str">
        <f t="shared" si="17"/>
        <v>gtaTACCGCTTCTTCcgACACACCGCCCGTCGCTACT</v>
      </c>
      <c r="K413" s="54" t="s">
        <v>622</v>
      </c>
      <c r="L413" s="60" t="s">
        <v>1927</v>
      </c>
      <c r="M413" s="54" t="s">
        <v>561</v>
      </c>
      <c r="N413" s="85">
        <v>5</v>
      </c>
      <c r="O413" s="54" t="s">
        <v>564</v>
      </c>
      <c r="P413" s="54">
        <v>37</v>
      </c>
    </row>
    <row r="414" spans="2:16">
      <c r="B414" s="54" t="s">
        <v>75</v>
      </c>
      <c r="C414" s="54" t="s">
        <v>1183</v>
      </c>
      <c r="D414" s="54" t="s">
        <v>421</v>
      </c>
      <c r="E414" s="60" t="s">
        <v>422</v>
      </c>
      <c r="F414" s="85" t="s">
        <v>557</v>
      </c>
      <c r="G414" s="85" t="s">
        <v>558</v>
      </c>
      <c r="H414" s="86" t="s">
        <v>559</v>
      </c>
      <c r="I414" s="87" t="str">
        <f t="shared" si="16"/>
        <v>Golay0098_S0903</v>
      </c>
      <c r="J414" s="87" t="str">
        <f t="shared" si="17"/>
        <v>gtaTGTGCGATAACAcgACACACCGCCCGTCGCTACT</v>
      </c>
      <c r="K414" s="54" t="s">
        <v>622</v>
      </c>
      <c r="L414" s="60" t="s">
        <v>1927</v>
      </c>
      <c r="M414" s="54" t="s">
        <v>561</v>
      </c>
      <c r="N414" s="85">
        <v>5</v>
      </c>
      <c r="O414" s="54" t="s">
        <v>564</v>
      </c>
      <c r="P414" s="54">
        <v>37</v>
      </c>
    </row>
    <row r="415" spans="2:16">
      <c r="B415" s="54" t="s">
        <v>74</v>
      </c>
      <c r="C415" s="54" t="s">
        <v>1184</v>
      </c>
      <c r="D415" s="54" t="s">
        <v>423</v>
      </c>
      <c r="E415" s="60" t="s">
        <v>424</v>
      </c>
      <c r="F415" s="85" t="s">
        <v>557</v>
      </c>
      <c r="G415" s="85" t="s">
        <v>558</v>
      </c>
      <c r="H415" s="86" t="s">
        <v>559</v>
      </c>
      <c r="I415" s="87" t="str">
        <f t="shared" si="16"/>
        <v>Golay0099_S0660</v>
      </c>
      <c r="J415" s="87" t="str">
        <f t="shared" si="17"/>
        <v>gtaGATTATCGACGAcgACACACCGCCCGTCGCTACT</v>
      </c>
      <c r="K415" s="54" t="s">
        <v>622</v>
      </c>
      <c r="L415" s="60" t="s">
        <v>1927</v>
      </c>
      <c r="M415" s="54" t="s">
        <v>561</v>
      </c>
      <c r="N415" s="85">
        <v>5</v>
      </c>
      <c r="O415" s="54" t="s">
        <v>564</v>
      </c>
      <c r="P415" s="54">
        <v>37</v>
      </c>
    </row>
    <row r="416" spans="2:16">
      <c r="B416" s="54" t="s">
        <v>73</v>
      </c>
      <c r="C416" s="84" t="s">
        <v>1185</v>
      </c>
      <c r="D416" s="54" t="s">
        <v>425</v>
      </c>
      <c r="E416" s="60" t="s">
        <v>426</v>
      </c>
      <c r="F416" s="85" t="s">
        <v>557</v>
      </c>
      <c r="G416" s="85" t="s">
        <v>558</v>
      </c>
      <c r="H416" s="86" t="s">
        <v>559</v>
      </c>
      <c r="I416" s="87" t="str">
        <f t="shared" si="16"/>
        <v>Golay0100_AMS236</v>
      </c>
      <c r="J416" s="87" t="str">
        <f t="shared" si="17"/>
        <v>gtaGCCTAGCCCAATcgACACACCGCCCGTCGCTACT</v>
      </c>
      <c r="K416" s="54" t="s">
        <v>622</v>
      </c>
      <c r="L416" s="60" t="s">
        <v>1927</v>
      </c>
      <c r="M416" s="54" t="s">
        <v>561</v>
      </c>
      <c r="N416" s="85">
        <v>5</v>
      </c>
      <c r="O416" s="54" t="s">
        <v>564</v>
      </c>
      <c r="P416" s="54">
        <v>37</v>
      </c>
    </row>
    <row r="417" spans="2:16">
      <c r="B417" s="54" t="s">
        <v>72</v>
      </c>
      <c r="C417" s="54" t="s">
        <v>1186</v>
      </c>
      <c r="D417" s="54" t="s">
        <v>427</v>
      </c>
      <c r="E417" s="60" t="s">
        <v>428</v>
      </c>
      <c r="F417" s="85" t="s">
        <v>557</v>
      </c>
      <c r="G417" s="85" t="s">
        <v>558</v>
      </c>
      <c r="H417" s="86" t="s">
        <v>559</v>
      </c>
      <c r="I417" s="87" t="str">
        <f t="shared" si="16"/>
        <v>Golay0101_S0978</v>
      </c>
      <c r="J417" s="87" t="str">
        <f t="shared" si="17"/>
        <v>gtaGATGTATGTGGTcgACACACCGCCCGTCGCTACT</v>
      </c>
      <c r="K417" s="54" t="s">
        <v>622</v>
      </c>
      <c r="L417" s="60" t="s">
        <v>1927</v>
      </c>
      <c r="M417" s="54" t="s">
        <v>561</v>
      </c>
      <c r="N417" s="85">
        <v>5</v>
      </c>
      <c r="O417" s="54" t="s">
        <v>564</v>
      </c>
      <c r="P417" s="54">
        <v>37</v>
      </c>
    </row>
    <row r="418" spans="2:16">
      <c r="B418" s="54" t="s">
        <v>71</v>
      </c>
      <c r="C418" s="54" t="s">
        <v>1187</v>
      </c>
      <c r="D418" s="54" t="s">
        <v>429</v>
      </c>
      <c r="E418" s="60" t="s">
        <v>430</v>
      </c>
      <c r="F418" s="85" t="s">
        <v>557</v>
      </c>
      <c r="G418" s="85" t="s">
        <v>558</v>
      </c>
      <c r="H418" s="86" t="s">
        <v>559</v>
      </c>
      <c r="I418" s="87" t="str">
        <f t="shared" si="16"/>
        <v>Golay0102_S1032</v>
      </c>
      <c r="J418" s="87" t="str">
        <f t="shared" si="17"/>
        <v>gtaACTCCTTGTGTTcgACACACCGCCCGTCGCTACT</v>
      </c>
      <c r="K418" s="54" t="s">
        <v>622</v>
      </c>
      <c r="L418" s="60" t="s">
        <v>1927</v>
      </c>
      <c r="M418" s="54" t="s">
        <v>561</v>
      </c>
      <c r="N418" s="85">
        <v>5</v>
      </c>
      <c r="O418" s="54" t="s">
        <v>564</v>
      </c>
      <c r="P418" s="54">
        <v>37</v>
      </c>
    </row>
    <row r="419" spans="2:16">
      <c r="B419" s="54" t="s">
        <v>70</v>
      </c>
      <c r="C419" s="54" t="s">
        <v>1188</v>
      </c>
      <c r="D419" s="54" t="s">
        <v>431</v>
      </c>
      <c r="E419" s="60" t="s">
        <v>432</v>
      </c>
      <c r="F419" s="85" t="s">
        <v>557</v>
      </c>
      <c r="G419" s="85" t="s">
        <v>558</v>
      </c>
      <c r="H419" s="86" t="s">
        <v>559</v>
      </c>
      <c r="I419" s="87" t="str">
        <f t="shared" si="16"/>
        <v>Golay0103_S0466</v>
      </c>
      <c r="J419" s="87" t="str">
        <f t="shared" si="17"/>
        <v>gtaGTCACGGACATTcgACACACCGCCCGTCGCTACT</v>
      </c>
      <c r="K419" s="54" t="s">
        <v>622</v>
      </c>
      <c r="L419" s="60" t="s">
        <v>1927</v>
      </c>
      <c r="M419" s="54" t="s">
        <v>561</v>
      </c>
      <c r="N419" s="85">
        <v>5</v>
      </c>
      <c r="O419" s="54" t="s">
        <v>564</v>
      </c>
      <c r="P419" s="54">
        <v>37</v>
      </c>
    </row>
    <row r="420" spans="2:16">
      <c r="B420" s="54" t="s">
        <v>69</v>
      </c>
      <c r="C420" s="54" t="s">
        <v>1189</v>
      </c>
      <c r="D420" s="54" t="s">
        <v>433</v>
      </c>
      <c r="E420" s="60" t="s">
        <v>434</v>
      </c>
      <c r="F420" s="85" t="s">
        <v>557</v>
      </c>
      <c r="G420" s="85" t="s">
        <v>558</v>
      </c>
      <c r="H420" s="86" t="s">
        <v>559</v>
      </c>
      <c r="I420" s="87" t="str">
        <f t="shared" si="16"/>
        <v>Golay0104_S0816</v>
      </c>
      <c r="J420" s="87" t="str">
        <f t="shared" si="17"/>
        <v>gtaGCGAGCGAAGTAcgACACACCGCCCGTCGCTACT</v>
      </c>
      <c r="K420" s="54" t="s">
        <v>622</v>
      </c>
      <c r="L420" s="60" t="s">
        <v>1927</v>
      </c>
      <c r="M420" s="54" t="s">
        <v>561</v>
      </c>
      <c r="N420" s="85">
        <v>5</v>
      </c>
      <c r="O420" s="54" t="s">
        <v>564</v>
      </c>
      <c r="P420" s="54">
        <v>37</v>
      </c>
    </row>
    <row r="421" spans="2:16">
      <c r="B421" s="54" t="s">
        <v>68</v>
      </c>
      <c r="C421" s="54" t="s">
        <v>1190</v>
      </c>
      <c r="D421" s="54" t="s">
        <v>435</v>
      </c>
      <c r="E421" s="60" t="s">
        <v>436</v>
      </c>
      <c r="F421" s="85" t="s">
        <v>557</v>
      </c>
      <c r="G421" s="85" t="s">
        <v>558</v>
      </c>
      <c r="H421" s="86" t="s">
        <v>559</v>
      </c>
      <c r="I421" s="87" t="str">
        <f t="shared" si="16"/>
        <v>Golay0105_S0843</v>
      </c>
      <c r="J421" s="87" t="str">
        <f t="shared" si="17"/>
        <v>gtaATCTACCGAAGCcgACACACCGCCCGTCGCTACT</v>
      </c>
      <c r="K421" s="54" t="s">
        <v>622</v>
      </c>
      <c r="L421" s="60" t="s">
        <v>1927</v>
      </c>
      <c r="M421" s="54" t="s">
        <v>561</v>
      </c>
      <c r="N421" s="85">
        <v>5</v>
      </c>
      <c r="O421" s="54" t="s">
        <v>564</v>
      </c>
      <c r="P421" s="54">
        <v>37</v>
      </c>
    </row>
    <row r="422" spans="2:16">
      <c r="B422" s="54" t="s">
        <v>67</v>
      </c>
      <c r="C422" s="54" t="s">
        <v>1191</v>
      </c>
      <c r="D422" s="54" t="s">
        <v>437</v>
      </c>
      <c r="E422" s="60" t="s">
        <v>438</v>
      </c>
      <c r="F422" s="85" t="s">
        <v>557</v>
      </c>
      <c r="G422" s="85" t="s">
        <v>558</v>
      </c>
      <c r="H422" s="86" t="s">
        <v>559</v>
      </c>
      <c r="I422" s="87" t="str">
        <f t="shared" si="16"/>
        <v>Golay0106_S0406</v>
      </c>
      <c r="J422" s="87" t="str">
        <f t="shared" si="17"/>
        <v>gtaACTTGGTGTAAGcgACACACCGCCCGTCGCTACT</v>
      </c>
      <c r="K422" s="54" t="s">
        <v>622</v>
      </c>
      <c r="L422" s="60" t="s">
        <v>1927</v>
      </c>
      <c r="M422" s="54" t="s">
        <v>561</v>
      </c>
      <c r="N422" s="85">
        <v>5</v>
      </c>
      <c r="O422" s="54" t="s">
        <v>564</v>
      </c>
      <c r="P422" s="54">
        <v>37</v>
      </c>
    </row>
    <row r="423" spans="2:16">
      <c r="B423" s="54" t="s">
        <v>66</v>
      </c>
      <c r="C423" s="54" t="s">
        <v>1192</v>
      </c>
      <c r="D423" s="54" t="s">
        <v>439</v>
      </c>
      <c r="E423" s="60" t="s">
        <v>440</v>
      </c>
      <c r="F423" s="85" t="s">
        <v>557</v>
      </c>
      <c r="G423" s="85" t="s">
        <v>558</v>
      </c>
      <c r="H423" s="86" t="s">
        <v>559</v>
      </c>
      <c r="I423" s="87" t="str">
        <f t="shared" si="16"/>
        <v>Golay0107_S0850</v>
      </c>
      <c r="J423" s="87" t="str">
        <f t="shared" si="17"/>
        <v>gtaTCTTGGAGGTCAcgACACACCGCCCGTCGCTACT</v>
      </c>
      <c r="K423" s="54" t="s">
        <v>622</v>
      </c>
      <c r="L423" s="60" t="s">
        <v>1927</v>
      </c>
      <c r="M423" s="54" t="s">
        <v>561</v>
      </c>
      <c r="N423" s="85">
        <v>5</v>
      </c>
      <c r="O423" s="54" t="s">
        <v>564</v>
      </c>
      <c r="P423" s="54">
        <v>37</v>
      </c>
    </row>
    <row r="424" spans="2:16">
      <c r="B424" s="54" t="s">
        <v>65</v>
      </c>
      <c r="C424" s="54" t="s">
        <v>1193</v>
      </c>
      <c r="D424" s="54" t="s">
        <v>441</v>
      </c>
      <c r="E424" s="60" t="s">
        <v>442</v>
      </c>
      <c r="F424" s="85" t="s">
        <v>557</v>
      </c>
      <c r="G424" s="85" t="s">
        <v>558</v>
      </c>
      <c r="H424" s="86" t="s">
        <v>559</v>
      </c>
      <c r="I424" s="87" t="str">
        <f t="shared" si="16"/>
        <v>Golay0108_S0618</v>
      </c>
      <c r="J424" s="87" t="str">
        <f t="shared" si="17"/>
        <v>gtaTCACCTCCTTGTcgACACACCGCCCGTCGCTACT</v>
      </c>
      <c r="K424" s="54" t="s">
        <v>622</v>
      </c>
      <c r="L424" s="60" t="s">
        <v>1927</v>
      </c>
      <c r="M424" s="54" t="s">
        <v>561</v>
      </c>
      <c r="N424" s="85">
        <v>5</v>
      </c>
      <c r="O424" s="54" t="s">
        <v>564</v>
      </c>
      <c r="P424" s="54">
        <v>37</v>
      </c>
    </row>
    <row r="425" spans="2:16">
      <c r="B425" s="54" t="s">
        <v>64</v>
      </c>
      <c r="C425" s="54" t="s">
        <v>1194</v>
      </c>
      <c r="D425" s="54" t="s">
        <v>443</v>
      </c>
      <c r="E425" s="60" t="s">
        <v>444</v>
      </c>
      <c r="F425" s="85" t="s">
        <v>557</v>
      </c>
      <c r="G425" s="85" t="s">
        <v>558</v>
      </c>
      <c r="H425" s="86" t="s">
        <v>559</v>
      </c>
      <c r="I425" s="87" t="str">
        <f t="shared" si="16"/>
        <v>Golay0109_S0888</v>
      </c>
      <c r="J425" s="87" t="str">
        <f t="shared" si="17"/>
        <v>gtaGCACACCTGATAcgACACACCGCCCGTCGCTACT</v>
      </c>
      <c r="K425" s="54" t="s">
        <v>622</v>
      </c>
      <c r="L425" s="60" t="s">
        <v>1927</v>
      </c>
      <c r="M425" s="54" t="s">
        <v>561</v>
      </c>
      <c r="N425" s="85">
        <v>5</v>
      </c>
      <c r="O425" s="54" t="s">
        <v>564</v>
      </c>
      <c r="P425" s="54">
        <v>37</v>
      </c>
    </row>
    <row r="426" spans="2:16">
      <c r="B426" s="54" t="s">
        <v>63</v>
      </c>
      <c r="C426" s="84" t="s">
        <v>1195</v>
      </c>
      <c r="D426" s="54" t="s">
        <v>445</v>
      </c>
      <c r="E426" s="60" t="s">
        <v>446</v>
      </c>
      <c r="F426" s="85" t="s">
        <v>557</v>
      </c>
      <c r="G426" s="85" t="s">
        <v>558</v>
      </c>
      <c r="H426" s="86" t="s">
        <v>559</v>
      </c>
      <c r="I426" s="87" t="str">
        <f t="shared" si="16"/>
        <v>Golay0110_NC05</v>
      </c>
      <c r="J426" s="87" t="str">
        <f t="shared" si="17"/>
        <v>gtaGCGACAATTACAcgACACACCGCCCGTCGCTACT</v>
      </c>
      <c r="K426" s="54" t="s">
        <v>622</v>
      </c>
      <c r="L426" s="60" t="s">
        <v>1927</v>
      </c>
      <c r="M426" s="54" t="s">
        <v>561</v>
      </c>
      <c r="N426" s="85">
        <v>5</v>
      </c>
      <c r="O426" s="54" t="s">
        <v>565</v>
      </c>
      <c r="P426" s="54">
        <v>37</v>
      </c>
    </row>
    <row r="427" spans="2:16">
      <c r="B427" s="54" t="s">
        <v>62</v>
      </c>
      <c r="C427" s="54" t="s">
        <v>1196</v>
      </c>
      <c r="D427" s="54" t="s">
        <v>447</v>
      </c>
      <c r="E427" s="60" t="s">
        <v>448</v>
      </c>
      <c r="F427" s="85" t="s">
        <v>557</v>
      </c>
      <c r="G427" s="85" t="s">
        <v>558</v>
      </c>
      <c r="H427" s="86" t="s">
        <v>559</v>
      </c>
      <c r="I427" s="87" t="str">
        <f t="shared" si="16"/>
        <v>Golay0111_S0565</v>
      </c>
      <c r="J427" s="87" t="str">
        <f t="shared" si="17"/>
        <v>gtaTCATGCTCCATTcgACACACCGCCCGTCGCTACT</v>
      </c>
      <c r="K427" s="54" t="s">
        <v>622</v>
      </c>
      <c r="L427" s="60" t="s">
        <v>1927</v>
      </c>
      <c r="M427" s="54" t="s">
        <v>561</v>
      </c>
      <c r="N427" s="85">
        <v>5</v>
      </c>
      <c r="O427" s="54" t="s">
        <v>564</v>
      </c>
      <c r="P427" s="54">
        <v>37</v>
      </c>
    </row>
    <row r="428" spans="2:16">
      <c r="B428" s="54" t="s">
        <v>61</v>
      </c>
      <c r="C428" s="54" t="s">
        <v>1197</v>
      </c>
      <c r="D428" s="54" t="s">
        <v>449</v>
      </c>
      <c r="E428" s="60" t="s">
        <v>450</v>
      </c>
      <c r="F428" s="85" t="s">
        <v>557</v>
      </c>
      <c r="G428" s="85" t="s">
        <v>558</v>
      </c>
      <c r="H428" s="86" t="s">
        <v>559</v>
      </c>
      <c r="I428" s="87" t="str">
        <f t="shared" si="16"/>
        <v>Golay0112_S0743</v>
      </c>
      <c r="J428" s="87" t="str">
        <f t="shared" si="17"/>
        <v>gtaAGCTGTCAAGCTcgACACACCGCCCGTCGCTACT</v>
      </c>
      <c r="K428" s="54" t="s">
        <v>622</v>
      </c>
      <c r="L428" s="60" t="s">
        <v>1927</v>
      </c>
      <c r="M428" s="54" t="s">
        <v>561</v>
      </c>
      <c r="N428" s="85">
        <v>5</v>
      </c>
      <c r="O428" s="54" t="s">
        <v>564</v>
      </c>
      <c r="P428" s="54">
        <v>37</v>
      </c>
    </row>
    <row r="429" spans="2:16">
      <c r="B429" s="54" t="s">
        <v>60</v>
      </c>
      <c r="C429" s="54" t="s">
        <v>1198</v>
      </c>
      <c r="D429" s="54" t="s">
        <v>451</v>
      </c>
      <c r="E429" s="60" t="s">
        <v>452</v>
      </c>
      <c r="F429" s="85" t="s">
        <v>557</v>
      </c>
      <c r="G429" s="85" t="s">
        <v>558</v>
      </c>
      <c r="H429" s="86" t="s">
        <v>559</v>
      </c>
      <c r="I429" s="87" t="str">
        <f t="shared" si="16"/>
        <v>Golay0113_S0797</v>
      </c>
      <c r="J429" s="87" t="str">
        <f t="shared" si="17"/>
        <v>gtaGAGAGCAACAGAcgACACACCGCCCGTCGCTACT</v>
      </c>
      <c r="K429" s="54" t="s">
        <v>622</v>
      </c>
      <c r="L429" s="60" t="s">
        <v>1927</v>
      </c>
      <c r="M429" s="54" t="s">
        <v>561</v>
      </c>
      <c r="N429" s="85">
        <v>5</v>
      </c>
      <c r="O429" s="54" t="s">
        <v>564</v>
      </c>
      <c r="P429" s="54">
        <v>37</v>
      </c>
    </row>
    <row r="430" spans="2:16">
      <c r="B430" s="54" t="s">
        <v>59</v>
      </c>
      <c r="C430" s="54" t="s">
        <v>1199</v>
      </c>
      <c r="D430" s="54" t="s">
        <v>453</v>
      </c>
      <c r="E430" s="60" t="s">
        <v>454</v>
      </c>
      <c r="F430" s="85" t="s">
        <v>557</v>
      </c>
      <c r="G430" s="85" t="s">
        <v>558</v>
      </c>
      <c r="H430" s="86" t="s">
        <v>559</v>
      </c>
      <c r="I430" s="87" t="str">
        <f t="shared" si="16"/>
        <v>Golay0114_S0601</v>
      </c>
      <c r="J430" s="87" t="str">
        <f t="shared" si="17"/>
        <v>gtaTACTCGGGAACTcgACACACCGCCCGTCGCTACT</v>
      </c>
      <c r="K430" s="54" t="s">
        <v>622</v>
      </c>
      <c r="L430" s="60" t="s">
        <v>1927</v>
      </c>
      <c r="M430" s="54" t="s">
        <v>561</v>
      </c>
      <c r="N430" s="85">
        <v>5</v>
      </c>
      <c r="O430" s="54" t="s">
        <v>564</v>
      </c>
      <c r="P430" s="54">
        <v>37</v>
      </c>
    </row>
    <row r="431" spans="2:16">
      <c r="B431" s="54" t="s">
        <v>58</v>
      </c>
      <c r="C431" s="54" t="s">
        <v>1200</v>
      </c>
      <c r="D431" s="54" t="s">
        <v>455</v>
      </c>
      <c r="E431" s="60" t="s">
        <v>456</v>
      </c>
      <c r="F431" s="85" t="s">
        <v>557</v>
      </c>
      <c r="G431" s="85" t="s">
        <v>558</v>
      </c>
      <c r="H431" s="86" t="s">
        <v>559</v>
      </c>
      <c r="I431" s="87" t="str">
        <f t="shared" si="16"/>
        <v>Golay0115_S0586</v>
      </c>
      <c r="J431" s="87" t="str">
        <f t="shared" si="17"/>
        <v>gtaCGTGCTTAGGCTcgACACACCGCCCGTCGCTACT</v>
      </c>
      <c r="K431" s="54" t="s">
        <v>622</v>
      </c>
      <c r="L431" s="60" t="s">
        <v>1927</v>
      </c>
      <c r="M431" s="54" t="s">
        <v>561</v>
      </c>
      <c r="N431" s="85">
        <v>5</v>
      </c>
      <c r="O431" s="54" t="s">
        <v>564</v>
      </c>
      <c r="P431" s="54">
        <v>37</v>
      </c>
    </row>
    <row r="432" spans="2:16">
      <c r="B432" s="54" t="s">
        <v>57</v>
      </c>
      <c r="C432" s="54" t="s">
        <v>1201</v>
      </c>
      <c r="D432" s="54" t="s">
        <v>457</v>
      </c>
      <c r="E432" s="60" t="s">
        <v>458</v>
      </c>
      <c r="F432" s="85" t="s">
        <v>557</v>
      </c>
      <c r="G432" s="85" t="s">
        <v>558</v>
      </c>
      <c r="H432" s="86" t="s">
        <v>559</v>
      </c>
      <c r="I432" s="87" t="str">
        <f t="shared" si="16"/>
        <v>Golay0116_S0501</v>
      </c>
      <c r="J432" s="87" t="str">
        <f t="shared" si="17"/>
        <v>gtaTACCGAAGGTATcgACACACCGCCCGTCGCTACT</v>
      </c>
      <c r="K432" s="54" t="s">
        <v>622</v>
      </c>
      <c r="L432" s="60" t="s">
        <v>1927</v>
      </c>
      <c r="M432" s="54" t="s">
        <v>561</v>
      </c>
      <c r="N432" s="85">
        <v>5</v>
      </c>
      <c r="O432" s="54" t="s">
        <v>564</v>
      </c>
      <c r="P432" s="54">
        <v>37</v>
      </c>
    </row>
    <row r="433" spans="2:16">
      <c r="B433" s="54" t="s">
        <v>56</v>
      </c>
      <c r="C433" s="54" t="s">
        <v>1202</v>
      </c>
      <c r="D433" s="54" t="s">
        <v>459</v>
      </c>
      <c r="E433" s="60" t="s">
        <v>460</v>
      </c>
      <c r="F433" s="85" t="s">
        <v>557</v>
      </c>
      <c r="G433" s="85" t="s">
        <v>558</v>
      </c>
      <c r="H433" s="86" t="s">
        <v>559</v>
      </c>
      <c r="I433" s="87" t="str">
        <f t="shared" si="16"/>
        <v>Golay0117_S0533</v>
      </c>
      <c r="J433" s="87" t="str">
        <f t="shared" si="17"/>
        <v>gtaCACTCATCATTCcgACACACCGCCCGTCGCTACT</v>
      </c>
      <c r="K433" s="54" t="s">
        <v>622</v>
      </c>
      <c r="L433" s="60" t="s">
        <v>1927</v>
      </c>
      <c r="M433" s="54" t="s">
        <v>561</v>
      </c>
      <c r="N433" s="85">
        <v>5</v>
      </c>
      <c r="O433" s="54" t="s">
        <v>564</v>
      </c>
      <c r="P433" s="54">
        <v>37</v>
      </c>
    </row>
    <row r="434" spans="2:16">
      <c r="B434" s="54" t="s">
        <v>55</v>
      </c>
      <c r="C434" s="54" t="s">
        <v>1203</v>
      </c>
      <c r="D434" s="54" t="s">
        <v>461</v>
      </c>
      <c r="E434" s="60" t="s">
        <v>462</v>
      </c>
      <c r="F434" s="85" t="s">
        <v>557</v>
      </c>
      <c r="G434" s="85" t="s">
        <v>558</v>
      </c>
      <c r="H434" s="86" t="s">
        <v>559</v>
      </c>
      <c r="I434" s="87" t="str">
        <f t="shared" si="16"/>
        <v>Golay0118_S0859</v>
      </c>
      <c r="J434" s="87" t="str">
        <f t="shared" si="17"/>
        <v>gtaGTATTTCGGACGcgACACACCGCCCGTCGCTACT</v>
      </c>
      <c r="K434" s="54" t="s">
        <v>622</v>
      </c>
      <c r="L434" s="60" t="s">
        <v>1927</v>
      </c>
      <c r="M434" s="54" t="s">
        <v>561</v>
      </c>
      <c r="N434" s="85">
        <v>5</v>
      </c>
      <c r="O434" s="54" t="s">
        <v>564</v>
      </c>
      <c r="P434" s="54">
        <v>37</v>
      </c>
    </row>
    <row r="435" spans="2:16">
      <c r="B435" s="54" t="s">
        <v>54</v>
      </c>
      <c r="C435" s="54" t="s">
        <v>1204</v>
      </c>
      <c r="D435" s="54" t="s">
        <v>463</v>
      </c>
      <c r="E435" s="60" t="s">
        <v>464</v>
      </c>
      <c r="F435" s="85" t="s">
        <v>557</v>
      </c>
      <c r="G435" s="85" t="s">
        <v>558</v>
      </c>
      <c r="H435" s="86" t="s">
        <v>559</v>
      </c>
      <c r="I435" s="87" t="str">
        <f t="shared" si="16"/>
        <v>Golay0119_S0568</v>
      </c>
      <c r="J435" s="87" t="str">
        <f t="shared" si="17"/>
        <v>gtaTATCTATCCTGCcgACACACCGCCCGTCGCTACT</v>
      </c>
      <c r="K435" s="54" t="s">
        <v>622</v>
      </c>
      <c r="L435" s="60" t="s">
        <v>1927</v>
      </c>
      <c r="M435" s="54" t="s">
        <v>561</v>
      </c>
      <c r="N435" s="85">
        <v>5</v>
      </c>
      <c r="O435" s="54" t="s">
        <v>564</v>
      </c>
      <c r="P435" s="54">
        <v>37</v>
      </c>
    </row>
    <row r="436" spans="2:16">
      <c r="B436" s="54" t="s">
        <v>53</v>
      </c>
      <c r="C436" s="54" t="s">
        <v>1205</v>
      </c>
      <c r="D436" s="54" t="s">
        <v>465</v>
      </c>
      <c r="E436" s="60" t="s">
        <v>466</v>
      </c>
      <c r="F436" s="85" t="s">
        <v>557</v>
      </c>
      <c r="G436" s="85" t="s">
        <v>558</v>
      </c>
      <c r="H436" s="86" t="s">
        <v>559</v>
      </c>
      <c r="I436" s="87" t="str">
        <f t="shared" si="16"/>
        <v>Golay0120_S0511</v>
      </c>
      <c r="J436" s="87" t="str">
        <f t="shared" si="17"/>
        <v>gtaTTGCCAAGAGTCcgACACACCGCCCGTCGCTACT</v>
      </c>
      <c r="K436" s="54" t="s">
        <v>622</v>
      </c>
      <c r="L436" s="60" t="s">
        <v>1927</v>
      </c>
      <c r="M436" s="54" t="s">
        <v>561</v>
      </c>
      <c r="N436" s="85">
        <v>5</v>
      </c>
      <c r="O436" s="54" t="s">
        <v>564</v>
      </c>
      <c r="P436" s="54">
        <v>37</v>
      </c>
    </row>
    <row r="437" spans="2:16">
      <c r="B437" s="54" t="s">
        <v>52</v>
      </c>
      <c r="C437" s="54" t="s">
        <v>1206</v>
      </c>
      <c r="D437" s="54" t="s">
        <v>467</v>
      </c>
      <c r="E437" s="60" t="s">
        <v>468</v>
      </c>
      <c r="F437" s="85" t="s">
        <v>557</v>
      </c>
      <c r="G437" s="85" t="s">
        <v>558</v>
      </c>
      <c r="H437" s="86" t="s">
        <v>559</v>
      </c>
      <c r="I437" s="87" t="str">
        <f t="shared" si="16"/>
        <v>Golay0121_S0623</v>
      </c>
      <c r="J437" s="87" t="str">
        <f t="shared" si="17"/>
        <v>gtaAGTAGCGGAAGAcgACACACCGCCCGTCGCTACT</v>
      </c>
      <c r="K437" s="54" t="s">
        <v>622</v>
      </c>
      <c r="L437" s="60" t="s">
        <v>1927</v>
      </c>
      <c r="M437" s="54" t="s">
        <v>561</v>
      </c>
      <c r="N437" s="85">
        <v>5</v>
      </c>
      <c r="O437" s="54" t="s">
        <v>564</v>
      </c>
      <c r="P437" s="54">
        <v>37</v>
      </c>
    </row>
    <row r="438" spans="2:16">
      <c r="B438" s="54" t="s">
        <v>51</v>
      </c>
      <c r="C438" s="54" t="s">
        <v>1207</v>
      </c>
      <c r="D438" s="54" t="s">
        <v>469</v>
      </c>
      <c r="E438" s="60" t="s">
        <v>470</v>
      </c>
      <c r="F438" s="85" t="s">
        <v>557</v>
      </c>
      <c r="G438" s="85" t="s">
        <v>558</v>
      </c>
      <c r="H438" s="86" t="s">
        <v>559</v>
      </c>
      <c r="I438" s="87" t="str">
        <f t="shared" si="16"/>
        <v>Golay0122_S0851</v>
      </c>
      <c r="J438" s="87" t="str">
        <f t="shared" si="17"/>
        <v>gtaGCAATTAGGTACcgACACACCGCCCGTCGCTACT</v>
      </c>
      <c r="K438" s="54" t="s">
        <v>622</v>
      </c>
      <c r="L438" s="60" t="s">
        <v>1927</v>
      </c>
      <c r="M438" s="54" t="s">
        <v>561</v>
      </c>
      <c r="N438" s="85">
        <v>5</v>
      </c>
      <c r="O438" s="54" t="s">
        <v>564</v>
      </c>
      <c r="P438" s="54">
        <v>37</v>
      </c>
    </row>
    <row r="439" spans="2:16">
      <c r="B439" s="54" t="s">
        <v>50</v>
      </c>
      <c r="C439" s="54" t="s">
        <v>1208</v>
      </c>
      <c r="D439" s="54" t="s">
        <v>471</v>
      </c>
      <c r="E439" s="60" t="s">
        <v>472</v>
      </c>
      <c r="F439" s="85" t="s">
        <v>557</v>
      </c>
      <c r="G439" s="85" t="s">
        <v>558</v>
      </c>
      <c r="H439" s="86" t="s">
        <v>559</v>
      </c>
      <c r="I439" s="87" t="str">
        <f t="shared" si="16"/>
        <v>Golay0123_S0964</v>
      </c>
      <c r="J439" s="87" t="str">
        <f t="shared" si="17"/>
        <v>gtaCATACCGTGAGTcgACACACCGCCCGTCGCTACT</v>
      </c>
      <c r="K439" s="54" t="s">
        <v>622</v>
      </c>
      <c r="L439" s="60" t="s">
        <v>1927</v>
      </c>
      <c r="M439" s="54" t="s">
        <v>561</v>
      </c>
      <c r="N439" s="85">
        <v>5</v>
      </c>
      <c r="O439" s="54" t="s">
        <v>564</v>
      </c>
      <c r="P439" s="54">
        <v>37</v>
      </c>
    </row>
    <row r="440" spans="2:16">
      <c r="B440" s="54" t="s">
        <v>49</v>
      </c>
      <c r="C440" s="54" t="s">
        <v>1209</v>
      </c>
      <c r="D440" s="54" t="s">
        <v>473</v>
      </c>
      <c r="E440" s="60" t="s">
        <v>474</v>
      </c>
      <c r="F440" s="85" t="s">
        <v>557</v>
      </c>
      <c r="G440" s="85" t="s">
        <v>558</v>
      </c>
      <c r="H440" s="86" t="s">
        <v>559</v>
      </c>
      <c r="I440" s="87" t="str">
        <f t="shared" si="16"/>
        <v>Golay0124_S0496</v>
      </c>
      <c r="J440" s="87" t="str">
        <f t="shared" si="17"/>
        <v>gtaATGTGTGTAGACcgACACACCGCCCGTCGCTACT</v>
      </c>
      <c r="K440" s="54" t="s">
        <v>622</v>
      </c>
      <c r="L440" s="60" t="s">
        <v>1927</v>
      </c>
      <c r="M440" s="54" t="s">
        <v>561</v>
      </c>
      <c r="N440" s="85">
        <v>5</v>
      </c>
      <c r="O440" s="54" t="s">
        <v>564</v>
      </c>
      <c r="P440" s="54">
        <v>37</v>
      </c>
    </row>
    <row r="441" spans="2:16">
      <c r="B441" s="54" t="s">
        <v>48</v>
      </c>
      <c r="C441" s="54" t="s">
        <v>1210</v>
      </c>
      <c r="D441" s="54" t="s">
        <v>475</v>
      </c>
      <c r="E441" s="60" t="s">
        <v>476</v>
      </c>
      <c r="F441" s="85" t="s">
        <v>557</v>
      </c>
      <c r="G441" s="85" t="s">
        <v>558</v>
      </c>
      <c r="H441" s="86" t="s">
        <v>559</v>
      </c>
      <c r="I441" s="87" t="str">
        <f t="shared" si="16"/>
        <v>Golay0125_S0936</v>
      </c>
      <c r="J441" s="87" t="str">
        <f t="shared" si="17"/>
        <v>gtaCCTGCGAAGTATcgACACACCGCCCGTCGCTACT</v>
      </c>
      <c r="K441" s="54" t="s">
        <v>622</v>
      </c>
      <c r="L441" s="60" t="s">
        <v>1927</v>
      </c>
      <c r="M441" s="54" t="s">
        <v>561</v>
      </c>
      <c r="N441" s="85">
        <v>5</v>
      </c>
      <c r="O441" s="54" t="s">
        <v>25</v>
      </c>
      <c r="P441" s="54">
        <v>37</v>
      </c>
    </row>
    <row r="442" spans="2:16">
      <c r="B442" s="54" t="s">
        <v>47</v>
      </c>
      <c r="C442" s="54" t="s">
        <v>1211</v>
      </c>
      <c r="D442" s="54" t="s">
        <v>477</v>
      </c>
      <c r="E442" s="60" t="s">
        <v>478</v>
      </c>
      <c r="F442" s="85" t="s">
        <v>557</v>
      </c>
      <c r="G442" s="85" t="s">
        <v>558</v>
      </c>
      <c r="H442" s="86" t="s">
        <v>559</v>
      </c>
      <c r="I442" s="87" t="str">
        <f t="shared" si="16"/>
        <v>Golay0126_S0933</v>
      </c>
      <c r="J442" s="87" t="str">
        <f t="shared" si="17"/>
        <v>gtaTTCTCTCGACATcgACACACCGCCCGTCGCTACT</v>
      </c>
      <c r="K442" s="54" t="s">
        <v>622</v>
      </c>
      <c r="L442" s="60" t="s">
        <v>1927</v>
      </c>
      <c r="M442" s="54" t="s">
        <v>561</v>
      </c>
      <c r="N442" s="85">
        <v>5</v>
      </c>
      <c r="O442" s="54" t="s">
        <v>564</v>
      </c>
      <c r="P442" s="54">
        <v>37</v>
      </c>
    </row>
    <row r="443" spans="2:16">
      <c r="B443" s="54" t="s">
        <v>46</v>
      </c>
      <c r="C443" s="54" t="s">
        <v>1212</v>
      </c>
      <c r="D443" s="54" t="s">
        <v>479</v>
      </c>
      <c r="E443" s="60" t="s">
        <v>480</v>
      </c>
      <c r="F443" s="85" t="s">
        <v>557</v>
      </c>
      <c r="G443" s="85" t="s">
        <v>558</v>
      </c>
      <c r="H443" s="86" t="s">
        <v>559</v>
      </c>
      <c r="I443" s="87" t="str">
        <f t="shared" si="16"/>
        <v>Golay0127_S0942</v>
      </c>
      <c r="J443" s="87" t="str">
        <f t="shared" si="17"/>
        <v>gtaGCTCTCCGTAGAcgACACACCGCCCGTCGCTACT</v>
      </c>
      <c r="K443" s="54" t="s">
        <v>622</v>
      </c>
      <c r="L443" s="60" t="s">
        <v>1927</v>
      </c>
      <c r="M443" s="54" t="s">
        <v>561</v>
      </c>
      <c r="N443" s="85">
        <v>5</v>
      </c>
      <c r="O443" s="54" t="s">
        <v>564</v>
      </c>
      <c r="P443" s="54">
        <v>37</v>
      </c>
    </row>
    <row r="444" spans="2:16">
      <c r="B444" s="54" t="s">
        <v>45</v>
      </c>
      <c r="C444" s="54" t="s">
        <v>1213</v>
      </c>
      <c r="D444" s="54" t="s">
        <v>481</v>
      </c>
      <c r="E444" s="60" t="s">
        <v>482</v>
      </c>
      <c r="F444" s="85" t="s">
        <v>557</v>
      </c>
      <c r="G444" s="85" t="s">
        <v>558</v>
      </c>
      <c r="H444" s="86" t="s">
        <v>559</v>
      </c>
      <c r="I444" s="87" t="str">
        <f t="shared" si="16"/>
        <v>Golay0128_S0383</v>
      </c>
      <c r="J444" s="87" t="str">
        <f t="shared" si="17"/>
        <v>gtaGTTAAGCTGACCcgACACACCGCCCGTCGCTACT</v>
      </c>
      <c r="K444" s="54" t="s">
        <v>622</v>
      </c>
      <c r="L444" s="60" t="s">
        <v>1927</v>
      </c>
      <c r="M444" s="54" t="s">
        <v>561</v>
      </c>
      <c r="N444" s="85">
        <v>5</v>
      </c>
      <c r="O444" s="54" t="s">
        <v>564</v>
      </c>
      <c r="P444" s="54">
        <v>37</v>
      </c>
    </row>
    <row r="445" spans="2:16">
      <c r="B445" s="54" t="s">
        <v>44</v>
      </c>
      <c r="C445" s="54" t="s">
        <v>1214</v>
      </c>
      <c r="D445" s="54" t="s">
        <v>483</v>
      </c>
      <c r="E445" s="60" t="s">
        <v>484</v>
      </c>
      <c r="F445" s="85" t="s">
        <v>557</v>
      </c>
      <c r="G445" s="85" t="s">
        <v>558</v>
      </c>
      <c r="H445" s="86" t="s">
        <v>559</v>
      </c>
      <c r="I445" s="87" t="str">
        <f t="shared" si="16"/>
        <v>Golay0129_S0972</v>
      </c>
      <c r="J445" s="87" t="str">
        <f t="shared" si="17"/>
        <v>gtaATGCCATGCCGTcgACACACCGCCCGTCGCTACT</v>
      </c>
      <c r="K445" s="54" t="s">
        <v>622</v>
      </c>
      <c r="L445" s="60" t="s">
        <v>1927</v>
      </c>
      <c r="M445" s="54" t="s">
        <v>561</v>
      </c>
      <c r="N445" s="85">
        <v>5</v>
      </c>
      <c r="O445" s="54" t="s">
        <v>564</v>
      </c>
      <c r="P445" s="54">
        <v>37</v>
      </c>
    </row>
    <row r="446" spans="2:16">
      <c r="B446" s="54" t="s">
        <v>43</v>
      </c>
      <c r="C446" s="54" t="s">
        <v>1215</v>
      </c>
      <c r="D446" s="54" t="s">
        <v>485</v>
      </c>
      <c r="E446" s="60" t="s">
        <v>486</v>
      </c>
      <c r="F446" s="85" t="s">
        <v>557</v>
      </c>
      <c r="G446" s="85" t="s">
        <v>558</v>
      </c>
      <c r="H446" s="86" t="s">
        <v>559</v>
      </c>
      <c r="I446" s="87" t="str">
        <f t="shared" si="16"/>
        <v>Golay0130_S0959</v>
      </c>
      <c r="J446" s="87" t="str">
        <f t="shared" si="17"/>
        <v>gtaGACATTGTCACGcgACACACCGCCCGTCGCTACT</v>
      </c>
      <c r="K446" s="54" t="s">
        <v>622</v>
      </c>
      <c r="L446" s="60" t="s">
        <v>1927</v>
      </c>
      <c r="M446" s="54" t="s">
        <v>561</v>
      </c>
      <c r="N446" s="85">
        <v>5</v>
      </c>
      <c r="O446" s="54" t="s">
        <v>564</v>
      </c>
      <c r="P446" s="54">
        <v>37</v>
      </c>
    </row>
    <row r="447" spans="2:16">
      <c r="B447" s="54" t="s">
        <v>42</v>
      </c>
      <c r="C447" s="54" t="s">
        <v>1216</v>
      </c>
      <c r="D447" s="54" t="s">
        <v>487</v>
      </c>
      <c r="E447" s="60" t="s">
        <v>488</v>
      </c>
      <c r="F447" s="85" t="s">
        <v>557</v>
      </c>
      <c r="G447" s="85" t="s">
        <v>558</v>
      </c>
      <c r="H447" s="86" t="s">
        <v>559</v>
      </c>
      <c r="I447" s="87" t="str">
        <f t="shared" si="16"/>
        <v>Golay0131_S1062</v>
      </c>
      <c r="J447" s="87" t="str">
        <f t="shared" si="17"/>
        <v>gtaGCCAACAACCATcgACACACCGCCCGTCGCTACT</v>
      </c>
      <c r="K447" s="54" t="s">
        <v>622</v>
      </c>
      <c r="L447" s="60" t="s">
        <v>1927</v>
      </c>
      <c r="M447" s="54" t="s">
        <v>561</v>
      </c>
      <c r="N447" s="85">
        <v>5</v>
      </c>
      <c r="O447" s="54" t="s">
        <v>564</v>
      </c>
      <c r="P447" s="54">
        <v>37</v>
      </c>
    </row>
    <row r="448" spans="2:16">
      <c r="B448" s="54" t="s">
        <v>41</v>
      </c>
      <c r="C448" s="54" t="s">
        <v>1217</v>
      </c>
      <c r="D448" s="54" t="s">
        <v>489</v>
      </c>
      <c r="E448" s="60" t="s">
        <v>490</v>
      </c>
      <c r="F448" s="85" t="s">
        <v>557</v>
      </c>
      <c r="G448" s="85" t="s">
        <v>558</v>
      </c>
      <c r="H448" s="86" t="s">
        <v>559</v>
      </c>
      <c r="I448" s="87" t="str">
        <f t="shared" si="16"/>
        <v>Golay0132_S0925</v>
      </c>
      <c r="J448" s="87" t="str">
        <f t="shared" si="17"/>
        <v>gtaATCAGTACTAGGcgACACACCGCCCGTCGCTACT</v>
      </c>
      <c r="K448" s="54" t="s">
        <v>622</v>
      </c>
      <c r="L448" s="60" t="s">
        <v>1927</v>
      </c>
      <c r="M448" s="54" t="s">
        <v>561</v>
      </c>
      <c r="N448" s="85">
        <v>5</v>
      </c>
      <c r="O448" s="54" t="s">
        <v>564</v>
      </c>
      <c r="P448" s="54">
        <v>37</v>
      </c>
    </row>
    <row r="449" spans="2:16">
      <c r="B449" s="54" t="s">
        <v>40</v>
      </c>
      <c r="C449" s="54" t="s">
        <v>1218</v>
      </c>
      <c r="D449" s="54" t="s">
        <v>491</v>
      </c>
      <c r="E449" s="60" t="s">
        <v>492</v>
      </c>
      <c r="F449" s="85" t="s">
        <v>557</v>
      </c>
      <c r="G449" s="85" t="s">
        <v>558</v>
      </c>
      <c r="H449" s="86" t="s">
        <v>559</v>
      </c>
      <c r="I449" s="87" t="str">
        <f t="shared" si="16"/>
        <v>Golay0133_S0540</v>
      </c>
      <c r="J449" s="87" t="str">
        <f t="shared" si="17"/>
        <v>gtaTCCTCGAGCGATcgACACACCGCCCGTCGCTACT</v>
      </c>
      <c r="K449" s="54" t="s">
        <v>622</v>
      </c>
      <c r="L449" s="60" t="s">
        <v>1927</v>
      </c>
      <c r="M449" s="54" t="s">
        <v>561</v>
      </c>
      <c r="N449" s="85">
        <v>5</v>
      </c>
      <c r="O449" s="54" t="s">
        <v>564</v>
      </c>
      <c r="P449" s="54">
        <v>37</v>
      </c>
    </row>
    <row r="450" spans="2:16">
      <c r="B450" s="54" t="s">
        <v>39</v>
      </c>
      <c r="C450" s="54" t="s">
        <v>1219</v>
      </c>
      <c r="D450" s="54" t="s">
        <v>493</v>
      </c>
      <c r="E450" s="60" t="s">
        <v>494</v>
      </c>
      <c r="F450" s="85" t="s">
        <v>557</v>
      </c>
      <c r="G450" s="85" t="s">
        <v>558</v>
      </c>
      <c r="H450" s="86" t="s">
        <v>559</v>
      </c>
      <c r="I450" s="87" t="str">
        <f t="shared" si="16"/>
        <v>Golay0134_S0712</v>
      </c>
      <c r="J450" s="87" t="str">
        <f t="shared" si="17"/>
        <v>gtaACCCAAGCGTTAcgACACACCGCCCGTCGCTACT</v>
      </c>
      <c r="K450" s="54" t="s">
        <v>622</v>
      </c>
      <c r="L450" s="60" t="s">
        <v>1927</v>
      </c>
      <c r="M450" s="54" t="s">
        <v>561</v>
      </c>
      <c r="N450" s="85">
        <v>5</v>
      </c>
      <c r="O450" s="54" t="s">
        <v>564</v>
      </c>
      <c r="P450" s="54">
        <v>37</v>
      </c>
    </row>
    <row r="451" spans="2:16">
      <c r="B451" s="54" t="s">
        <v>38</v>
      </c>
      <c r="C451" s="54" t="s">
        <v>1220</v>
      </c>
      <c r="D451" s="54" t="s">
        <v>495</v>
      </c>
      <c r="E451" s="60" t="s">
        <v>496</v>
      </c>
      <c r="F451" s="85" t="s">
        <v>557</v>
      </c>
      <c r="G451" s="85" t="s">
        <v>558</v>
      </c>
      <c r="H451" s="86" t="s">
        <v>559</v>
      </c>
      <c r="I451" s="87" t="str">
        <f t="shared" ref="I451:I481" si="18">(D451&amp;"_"&amp;C451)</f>
        <v>Golay0135_S0416</v>
      </c>
      <c r="J451" s="87" t="str">
        <f t="shared" ref="J451:J481" si="19">CONCATENATE(F451,E451,G451,H451)</f>
        <v>gtaTGCAGCAAGATTcgACACACCGCCCGTCGCTACT</v>
      </c>
      <c r="K451" s="54" t="s">
        <v>622</v>
      </c>
      <c r="L451" s="60" t="s">
        <v>1927</v>
      </c>
      <c r="M451" s="54" t="s">
        <v>561</v>
      </c>
      <c r="N451" s="85">
        <v>5</v>
      </c>
      <c r="O451" s="54" t="s">
        <v>564</v>
      </c>
      <c r="P451" s="54">
        <v>37</v>
      </c>
    </row>
    <row r="452" spans="2:16">
      <c r="B452" s="54" t="s">
        <v>37</v>
      </c>
      <c r="C452" s="54" t="s">
        <v>1221</v>
      </c>
      <c r="D452" s="54" t="s">
        <v>497</v>
      </c>
      <c r="E452" s="60" t="s">
        <v>498</v>
      </c>
      <c r="F452" s="85" t="s">
        <v>557</v>
      </c>
      <c r="G452" s="85" t="s">
        <v>558</v>
      </c>
      <c r="H452" s="86" t="s">
        <v>559</v>
      </c>
      <c r="I452" s="87" t="str">
        <f t="shared" si="18"/>
        <v>Golay0136_S0719</v>
      </c>
      <c r="J452" s="87" t="str">
        <f t="shared" si="19"/>
        <v>gtaAGCAACATTGCAcgACACACCGCCCGTCGCTACT</v>
      </c>
      <c r="K452" s="54" t="s">
        <v>622</v>
      </c>
      <c r="L452" s="60" t="s">
        <v>1927</v>
      </c>
      <c r="M452" s="54" t="s">
        <v>561</v>
      </c>
      <c r="N452" s="85">
        <v>5</v>
      </c>
      <c r="O452" s="54" t="s">
        <v>564</v>
      </c>
      <c r="P452" s="54">
        <v>37</v>
      </c>
    </row>
    <row r="453" spans="2:16">
      <c r="B453" s="54" t="s">
        <v>36</v>
      </c>
      <c r="C453" s="54" t="s">
        <v>1222</v>
      </c>
      <c r="D453" s="54" t="s">
        <v>499</v>
      </c>
      <c r="E453" s="60" t="s">
        <v>500</v>
      </c>
      <c r="F453" s="85" t="s">
        <v>557</v>
      </c>
      <c r="G453" s="85" t="s">
        <v>558</v>
      </c>
      <c r="H453" s="86" t="s">
        <v>559</v>
      </c>
      <c r="I453" s="87" t="str">
        <f t="shared" si="18"/>
        <v>Golay0137_S0711</v>
      </c>
      <c r="J453" s="87" t="str">
        <f t="shared" si="19"/>
        <v>gtaGATGTGGTGTTAcgACACACCGCCCGTCGCTACT</v>
      </c>
      <c r="K453" s="54" t="s">
        <v>622</v>
      </c>
      <c r="L453" s="60" t="s">
        <v>1927</v>
      </c>
      <c r="M453" s="54" t="s">
        <v>561</v>
      </c>
      <c r="N453" s="85">
        <v>5</v>
      </c>
      <c r="O453" s="54" t="s">
        <v>564</v>
      </c>
      <c r="P453" s="54">
        <v>37</v>
      </c>
    </row>
    <row r="454" spans="2:16">
      <c r="B454" s="54" t="s">
        <v>35</v>
      </c>
      <c r="C454" s="54" t="s">
        <v>1223</v>
      </c>
      <c r="D454" s="54" t="s">
        <v>501</v>
      </c>
      <c r="E454" s="60" t="s">
        <v>502</v>
      </c>
      <c r="F454" s="85" t="s">
        <v>557</v>
      </c>
      <c r="G454" s="85" t="s">
        <v>558</v>
      </c>
      <c r="H454" s="86" t="s">
        <v>559</v>
      </c>
      <c r="I454" s="87" t="str">
        <f t="shared" si="18"/>
        <v>Golay0138_S0662</v>
      </c>
      <c r="J454" s="87" t="str">
        <f t="shared" si="19"/>
        <v>gtaCAGAAATGTGTCcgACACACCGCCCGTCGCTACT</v>
      </c>
      <c r="K454" s="54" t="s">
        <v>622</v>
      </c>
      <c r="L454" s="60" t="s">
        <v>1927</v>
      </c>
      <c r="M454" s="54" t="s">
        <v>561</v>
      </c>
      <c r="N454" s="85">
        <v>5</v>
      </c>
      <c r="O454" s="54" t="s">
        <v>564</v>
      </c>
      <c r="P454" s="54">
        <v>37</v>
      </c>
    </row>
    <row r="455" spans="2:16">
      <c r="B455" s="54" t="s">
        <v>34</v>
      </c>
      <c r="C455" s="54" t="s">
        <v>1224</v>
      </c>
      <c r="D455" s="54" t="s">
        <v>503</v>
      </c>
      <c r="E455" s="60" t="s">
        <v>504</v>
      </c>
      <c r="F455" s="85" t="s">
        <v>557</v>
      </c>
      <c r="G455" s="85" t="s">
        <v>558</v>
      </c>
      <c r="H455" s="86" t="s">
        <v>559</v>
      </c>
      <c r="I455" s="87" t="str">
        <f t="shared" si="18"/>
        <v>Golay0139_S0603</v>
      </c>
      <c r="J455" s="87" t="str">
        <f t="shared" si="19"/>
        <v>gtaGTAGAGGTAGAGcgACACACCGCCCGTCGCTACT</v>
      </c>
      <c r="K455" s="54" t="s">
        <v>622</v>
      </c>
      <c r="L455" s="60" t="s">
        <v>1927</v>
      </c>
      <c r="M455" s="54" t="s">
        <v>561</v>
      </c>
      <c r="N455" s="85">
        <v>5</v>
      </c>
      <c r="O455" s="54" t="s">
        <v>564</v>
      </c>
      <c r="P455" s="54">
        <v>37</v>
      </c>
    </row>
    <row r="456" spans="2:16">
      <c r="B456" s="54" t="s">
        <v>33</v>
      </c>
      <c r="C456" s="54" t="s">
        <v>1225</v>
      </c>
      <c r="D456" s="54" t="s">
        <v>505</v>
      </c>
      <c r="E456" s="60" t="s">
        <v>506</v>
      </c>
      <c r="F456" s="85" t="s">
        <v>557</v>
      </c>
      <c r="G456" s="85" t="s">
        <v>558</v>
      </c>
      <c r="H456" s="86" t="s">
        <v>559</v>
      </c>
      <c r="I456" s="87" t="str">
        <f t="shared" si="18"/>
        <v>Golay0140_S0571</v>
      </c>
      <c r="J456" s="87" t="str">
        <f t="shared" si="19"/>
        <v>gtaCGTGATCCGCTAcgACACACCGCCCGTCGCTACT</v>
      </c>
      <c r="K456" s="54" t="s">
        <v>622</v>
      </c>
      <c r="L456" s="60" t="s">
        <v>1927</v>
      </c>
      <c r="M456" s="54" t="s">
        <v>561</v>
      </c>
      <c r="N456" s="85">
        <v>5</v>
      </c>
      <c r="O456" s="54" t="s">
        <v>564</v>
      </c>
      <c r="P456" s="54">
        <v>37</v>
      </c>
    </row>
    <row r="457" spans="2:16">
      <c r="B457" s="54" t="s">
        <v>32</v>
      </c>
      <c r="C457" s="54" t="s">
        <v>1226</v>
      </c>
      <c r="D457" s="54" t="s">
        <v>507</v>
      </c>
      <c r="E457" s="60" t="s">
        <v>508</v>
      </c>
      <c r="F457" s="85" t="s">
        <v>557</v>
      </c>
      <c r="G457" s="85" t="s">
        <v>558</v>
      </c>
      <c r="H457" s="86" t="s">
        <v>559</v>
      </c>
      <c r="I457" s="87" t="str">
        <f t="shared" si="18"/>
        <v>Golay0141_S0600</v>
      </c>
      <c r="J457" s="87" t="str">
        <f t="shared" si="19"/>
        <v>gtaGGTTATTTGGCGcgACACACCGCCCGTCGCTACT</v>
      </c>
      <c r="K457" s="54" t="s">
        <v>622</v>
      </c>
      <c r="L457" s="60" t="s">
        <v>1927</v>
      </c>
      <c r="M457" s="54" t="s">
        <v>561</v>
      </c>
      <c r="N457" s="85">
        <v>5</v>
      </c>
      <c r="O457" s="54" t="s">
        <v>564</v>
      </c>
      <c r="P457" s="54">
        <v>37</v>
      </c>
    </row>
    <row r="458" spans="2:16">
      <c r="B458" s="54" t="s">
        <v>31</v>
      </c>
      <c r="C458" s="54" t="s">
        <v>1227</v>
      </c>
      <c r="D458" s="54" t="s">
        <v>509</v>
      </c>
      <c r="E458" s="60" t="s">
        <v>510</v>
      </c>
      <c r="F458" s="85" t="s">
        <v>557</v>
      </c>
      <c r="G458" s="85" t="s">
        <v>558</v>
      </c>
      <c r="H458" s="86" t="s">
        <v>559</v>
      </c>
      <c r="I458" s="87" t="str">
        <f t="shared" si="18"/>
        <v>Golay1510_S0428</v>
      </c>
      <c r="J458" s="87" t="str">
        <f t="shared" si="19"/>
        <v>gtaACGGTACCCTACcgACACACCGCCCGTCGCTACT</v>
      </c>
      <c r="K458" s="54" t="s">
        <v>622</v>
      </c>
      <c r="L458" s="60" t="s">
        <v>1927</v>
      </c>
      <c r="M458" s="54" t="s">
        <v>561</v>
      </c>
      <c r="N458" s="85">
        <v>5</v>
      </c>
      <c r="O458" s="54" t="s">
        <v>564</v>
      </c>
      <c r="P458" s="54">
        <v>37</v>
      </c>
    </row>
    <row r="459" spans="2:16">
      <c r="B459" s="54" t="s">
        <v>30</v>
      </c>
      <c r="C459" s="54" t="s">
        <v>1228</v>
      </c>
      <c r="D459" s="54" t="s">
        <v>511</v>
      </c>
      <c r="E459" s="60" t="s">
        <v>512</v>
      </c>
      <c r="F459" s="85" t="s">
        <v>557</v>
      </c>
      <c r="G459" s="85" t="s">
        <v>558</v>
      </c>
      <c r="H459" s="86" t="s">
        <v>559</v>
      </c>
      <c r="I459" s="87" t="str">
        <f t="shared" si="18"/>
        <v>Golay1511_S0387</v>
      </c>
      <c r="J459" s="87" t="str">
        <f t="shared" si="19"/>
        <v>gtaTCATAGGGTAGTcgACACACCGCCCGTCGCTACT</v>
      </c>
      <c r="K459" s="54" t="s">
        <v>622</v>
      </c>
      <c r="L459" s="60" t="s">
        <v>1927</v>
      </c>
      <c r="M459" s="54" t="s">
        <v>561</v>
      </c>
      <c r="N459" s="85">
        <v>5</v>
      </c>
      <c r="O459" s="54" t="s">
        <v>564</v>
      </c>
      <c r="P459" s="54">
        <v>37</v>
      </c>
    </row>
    <row r="460" spans="2:16">
      <c r="B460" s="54" t="s">
        <v>29</v>
      </c>
      <c r="C460" s="54" t="s">
        <v>1229</v>
      </c>
      <c r="D460" s="54" t="s">
        <v>513</v>
      </c>
      <c r="E460" s="60" t="s">
        <v>514</v>
      </c>
      <c r="F460" s="85" t="s">
        <v>557</v>
      </c>
      <c r="G460" s="85" t="s">
        <v>558</v>
      </c>
      <c r="H460" s="86" t="s">
        <v>559</v>
      </c>
      <c r="I460" s="87" t="str">
        <f t="shared" si="18"/>
        <v>Golay1512_S0597</v>
      </c>
      <c r="J460" s="87" t="str">
        <f t="shared" si="19"/>
        <v>gtaATGGAGTTGTTGcgACACACCGCCCGTCGCTACT</v>
      </c>
      <c r="K460" s="54" t="s">
        <v>622</v>
      </c>
      <c r="L460" s="60" t="s">
        <v>1927</v>
      </c>
      <c r="M460" s="54" t="s">
        <v>561</v>
      </c>
      <c r="N460" s="85">
        <v>5</v>
      </c>
      <c r="O460" s="54" t="s">
        <v>564</v>
      </c>
      <c r="P460" s="54">
        <v>37</v>
      </c>
    </row>
    <row r="461" spans="2:16">
      <c r="B461" s="54" t="s">
        <v>28</v>
      </c>
      <c r="C461" s="54" t="s">
        <v>1230</v>
      </c>
      <c r="D461" s="54" t="s">
        <v>515</v>
      </c>
      <c r="E461" s="60" t="s">
        <v>516</v>
      </c>
      <c r="F461" s="85" t="s">
        <v>557</v>
      </c>
      <c r="G461" s="85" t="s">
        <v>558</v>
      </c>
      <c r="H461" s="86" t="s">
        <v>559</v>
      </c>
      <c r="I461" s="87" t="str">
        <f t="shared" si="18"/>
        <v>Golay1513_S0950</v>
      </c>
      <c r="J461" s="87" t="str">
        <f t="shared" si="19"/>
        <v>gtaCGTATCTCAGGAcgACACACCGCCCGTCGCTACT</v>
      </c>
      <c r="K461" s="54" t="s">
        <v>622</v>
      </c>
      <c r="L461" s="60" t="s">
        <v>1927</v>
      </c>
      <c r="M461" s="54" t="s">
        <v>561</v>
      </c>
      <c r="N461" s="85">
        <v>5</v>
      </c>
      <c r="O461" s="54" t="s">
        <v>564</v>
      </c>
      <c r="P461" s="54">
        <v>37</v>
      </c>
    </row>
    <row r="462" spans="2:16">
      <c r="B462" s="54" t="s">
        <v>27</v>
      </c>
      <c r="C462" s="54" t="s">
        <v>1231</v>
      </c>
      <c r="D462" s="54" t="s">
        <v>517</v>
      </c>
      <c r="E462" s="60" t="s">
        <v>518</v>
      </c>
      <c r="F462" s="85" t="s">
        <v>557</v>
      </c>
      <c r="G462" s="85" t="s">
        <v>558</v>
      </c>
      <c r="H462" s="86" t="s">
        <v>559</v>
      </c>
      <c r="I462" s="87" t="str">
        <f t="shared" si="18"/>
        <v>Golay1514_S0955</v>
      </c>
      <c r="J462" s="87" t="str">
        <f t="shared" si="19"/>
        <v>gtaTAGTTCGGTGACcgACACACCGCCCGTCGCTACT</v>
      </c>
      <c r="K462" s="54" t="s">
        <v>622</v>
      </c>
      <c r="L462" s="60" t="s">
        <v>1927</v>
      </c>
      <c r="M462" s="54" t="s">
        <v>561</v>
      </c>
      <c r="N462" s="85">
        <v>5</v>
      </c>
      <c r="O462" s="54" t="s">
        <v>564</v>
      </c>
      <c r="P462" s="54">
        <v>37</v>
      </c>
    </row>
    <row r="463" spans="2:16">
      <c r="B463" s="54" t="s">
        <v>26</v>
      </c>
      <c r="C463" s="54" t="s">
        <v>1232</v>
      </c>
      <c r="D463" s="54" t="s">
        <v>519</v>
      </c>
      <c r="E463" s="60" t="s">
        <v>520</v>
      </c>
      <c r="F463" s="85" t="s">
        <v>557</v>
      </c>
      <c r="G463" s="85" t="s">
        <v>558</v>
      </c>
      <c r="H463" s="86" t="s">
        <v>559</v>
      </c>
      <c r="I463" s="87" t="str">
        <f t="shared" si="18"/>
        <v>Golay1515_S0523</v>
      </c>
      <c r="J463" s="87" t="str">
        <f t="shared" si="19"/>
        <v>gtaCCATGGCTGTGTcgACACACCGCCCGTCGCTACT</v>
      </c>
      <c r="K463" s="54" t="s">
        <v>622</v>
      </c>
      <c r="L463" s="60" t="s">
        <v>1927</v>
      </c>
      <c r="M463" s="54" t="s">
        <v>561</v>
      </c>
      <c r="N463" s="85">
        <v>5</v>
      </c>
      <c r="O463" s="54" t="s">
        <v>564</v>
      </c>
      <c r="P463" s="54">
        <v>37</v>
      </c>
    </row>
    <row r="464" spans="2:16">
      <c r="B464" s="54" t="s">
        <v>24</v>
      </c>
      <c r="C464" s="54" t="s">
        <v>1233</v>
      </c>
      <c r="D464" s="54" t="s">
        <v>521</v>
      </c>
      <c r="E464" s="60" t="s">
        <v>522</v>
      </c>
      <c r="F464" s="85" t="s">
        <v>557</v>
      </c>
      <c r="G464" s="85" t="s">
        <v>558</v>
      </c>
      <c r="H464" s="86" t="s">
        <v>559</v>
      </c>
      <c r="I464" s="87" t="str">
        <f t="shared" si="18"/>
        <v>Golay1516_S0655</v>
      </c>
      <c r="J464" s="87" t="str">
        <f t="shared" si="19"/>
        <v>gtaCTAGTCGCTGGTcgACACACCGCCCGTCGCTACT</v>
      </c>
      <c r="K464" s="54" t="s">
        <v>622</v>
      </c>
      <c r="L464" s="60" t="s">
        <v>1927</v>
      </c>
      <c r="M464" s="54" t="s">
        <v>561</v>
      </c>
      <c r="N464" s="85">
        <v>5</v>
      </c>
      <c r="O464" s="54" t="s">
        <v>564</v>
      </c>
      <c r="P464" s="54">
        <v>37</v>
      </c>
    </row>
    <row r="465" spans="2:16">
      <c r="B465" s="54" t="s">
        <v>23</v>
      </c>
      <c r="C465" s="54" t="s">
        <v>1234</v>
      </c>
      <c r="D465" s="54" t="s">
        <v>523</v>
      </c>
      <c r="E465" s="60" t="s">
        <v>524</v>
      </c>
      <c r="F465" s="85" t="s">
        <v>557</v>
      </c>
      <c r="G465" s="85" t="s">
        <v>558</v>
      </c>
      <c r="H465" s="86" t="s">
        <v>559</v>
      </c>
      <c r="I465" s="87" t="str">
        <f t="shared" si="18"/>
        <v>Golay1517_S0976</v>
      </c>
      <c r="J465" s="87" t="str">
        <f t="shared" si="19"/>
        <v>gtaTCCAAGCGTCACcgACACACCGCCCGTCGCTACT</v>
      </c>
      <c r="K465" s="54" t="s">
        <v>622</v>
      </c>
      <c r="L465" s="60" t="s">
        <v>1927</v>
      </c>
      <c r="M465" s="54" t="s">
        <v>561</v>
      </c>
      <c r="N465" s="85">
        <v>5</v>
      </c>
      <c r="O465" s="54" t="s">
        <v>564</v>
      </c>
      <c r="P465" s="54">
        <v>37</v>
      </c>
    </row>
    <row r="466" spans="2:16">
      <c r="B466" s="54" t="s">
        <v>22</v>
      </c>
      <c r="C466" s="54" t="s">
        <v>1235</v>
      </c>
      <c r="D466" s="54" t="s">
        <v>525</v>
      </c>
      <c r="E466" s="60" t="s">
        <v>526</v>
      </c>
      <c r="F466" s="85" t="s">
        <v>557</v>
      </c>
      <c r="G466" s="85" t="s">
        <v>558</v>
      </c>
      <c r="H466" s="86" t="s">
        <v>559</v>
      </c>
      <c r="I466" s="87" t="str">
        <f t="shared" si="18"/>
        <v>Golay1518_S0493</v>
      </c>
      <c r="J466" s="87" t="str">
        <f t="shared" si="19"/>
        <v>gtaGCTTCATTTCTGcgACACACCGCCCGTCGCTACT</v>
      </c>
      <c r="K466" s="54" t="s">
        <v>622</v>
      </c>
      <c r="L466" s="60" t="s">
        <v>1927</v>
      </c>
      <c r="M466" s="54" t="s">
        <v>561</v>
      </c>
      <c r="N466" s="85">
        <v>5</v>
      </c>
      <c r="O466" s="54" t="s">
        <v>564</v>
      </c>
      <c r="P466" s="54">
        <v>37</v>
      </c>
    </row>
    <row r="467" spans="2:16">
      <c r="B467" s="54" t="s">
        <v>21</v>
      </c>
      <c r="C467" s="54" t="s">
        <v>1236</v>
      </c>
      <c r="D467" s="54" t="s">
        <v>527</v>
      </c>
      <c r="E467" s="60" t="s">
        <v>528</v>
      </c>
      <c r="F467" s="85" t="s">
        <v>557</v>
      </c>
      <c r="G467" s="85" t="s">
        <v>558</v>
      </c>
      <c r="H467" s="86" t="s">
        <v>559</v>
      </c>
      <c r="I467" s="87" t="str">
        <f t="shared" si="18"/>
        <v>Golay1519_S0527</v>
      </c>
      <c r="J467" s="87" t="str">
        <f t="shared" si="19"/>
        <v>gtaAACTTGGCCGTAcgACACACCGCCCGTCGCTACT</v>
      </c>
      <c r="K467" s="54" t="s">
        <v>622</v>
      </c>
      <c r="L467" s="60" t="s">
        <v>1927</v>
      </c>
      <c r="M467" s="54" t="s">
        <v>561</v>
      </c>
      <c r="N467" s="85">
        <v>5</v>
      </c>
      <c r="O467" s="54" t="s">
        <v>564</v>
      </c>
      <c r="P467" s="54">
        <v>37</v>
      </c>
    </row>
    <row r="468" spans="2:16">
      <c r="B468" s="54" t="s">
        <v>20</v>
      </c>
      <c r="C468" s="54" t="s">
        <v>1237</v>
      </c>
      <c r="D468" s="54" t="s">
        <v>529</v>
      </c>
      <c r="E468" s="60" t="s">
        <v>530</v>
      </c>
      <c r="F468" s="85" t="s">
        <v>557</v>
      </c>
      <c r="G468" s="85" t="s">
        <v>558</v>
      </c>
      <c r="H468" s="86" t="s">
        <v>559</v>
      </c>
      <c r="I468" s="87" t="str">
        <f t="shared" si="18"/>
        <v>Golay1520_S0485</v>
      </c>
      <c r="J468" s="87" t="str">
        <f t="shared" si="19"/>
        <v>gtaCATACGATACAGcgACACACCGCCCGTCGCTACT</v>
      </c>
      <c r="K468" s="54" t="s">
        <v>622</v>
      </c>
      <c r="L468" s="60" t="s">
        <v>1927</v>
      </c>
      <c r="M468" s="54" t="s">
        <v>561</v>
      </c>
      <c r="N468" s="85">
        <v>5</v>
      </c>
      <c r="O468" s="54" t="s">
        <v>564</v>
      </c>
      <c r="P468" s="54">
        <v>37</v>
      </c>
    </row>
    <row r="469" spans="2:16">
      <c r="B469" s="54" t="s">
        <v>19</v>
      </c>
      <c r="C469" s="54" t="s">
        <v>1238</v>
      </c>
      <c r="D469" s="54" t="s">
        <v>531</v>
      </c>
      <c r="E469" s="60" t="s">
        <v>532</v>
      </c>
      <c r="F469" s="85" t="s">
        <v>557</v>
      </c>
      <c r="G469" s="85" t="s">
        <v>558</v>
      </c>
      <c r="H469" s="86" t="s">
        <v>559</v>
      </c>
      <c r="I469" s="87" t="str">
        <f t="shared" si="18"/>
        <v>Golay1521_S0749</v>
      </c>
      <c r="J469" s="87" t="str">
        <f t="shared" si="19"/>
        <v>gtaGGTTGAGAAGAGcgACACACCGCCCGTCGCTACT</v>
      </c>
      <c r="K469" s="54" t="s">
        <v>622</v>
      </c>
      <c r="L469" s="60" t="s">
        <v>1927</v>
      </c>
      <c r="M469" s="54" t="s">
        <v>561</v>
      </c>
      <c r="N469" s="85">
        <v>5</v>
      </c>
      <c r="O469" s="54" t="s">
        <v>564</v>
      </c>
      <c r="P469" s="54">
        <v>37</v>
      </c>
    </row>
    <row r="470" spans="2:16">
      <c r="B470" s="54" t="s">
        <v>18</v>
      </c>
      <c r="C470" s="54" t="s">
        <v>1239</v>
      </c>
      <c r="D470" s="54" t="s">
        <v>533</v>
      </c>
      <c r="E470" s="60" t="s">
        <v>534</v>
      </c>
      <c r="F470" s="85" t="s">
        <v>557</v>
      </c>
      <c r="G470" s="85" t="s">
        <v>558</v>
      </c>
      <c r="H470" s="86" t="s">
        <v>559</v>
      </c>
      <c r="I470" s="87" t="str">
        <f t="shared" si="18"/>
        <v>Golay1522_S0913</v>
      </c>
      <c r="J470" s="87" t="str">
        <f t="shared" si="19"/>
        <v>gtaCTGGGAGTTGTTcgACACACCGCCCGTCGCTACT</v>
      </c>
      <c r="K470" s="54" t="s">
        <v>622</v>
      </c>
      <c r="L470" s="60" t="s">
        <v>1927</v>
      </c>
      <c r="M470" s="54" t="s">
        <v>561</v>
      </c>
      <c r="N470" s="85">
        <v>5</v>
      </c>
      <c r="O470" s="54" t="s">
        <v>564</v>
      </c>
      <c r="P470" s="54">
        <v>37</v>
      </c>
    </row>
    <row r="471" spans="2:16">
      <c r="B471" s="54" t="s">
        <v>17</v>
      </c>
      <c r="C471" s="54" t="s">
        <v>1240</v>
      </c>
      <c r="D471" s="54" t="s">
        <v>535</v>
      </c>
      <c r="E471" s="60" t="s">
        <v>536</v>
      </c>
      <c r="F471" s="85" t="s">
        <v>557</v>
      </c>
      <c r="G471" s="85" t="s">
        <v>558</v>
      </c>
      <c r="H471" s="86" t="s">
        <v>559</v>
      </c>
      <c r="I471" s="87" t="str">
        <f t="shared" si="18"/>
        <v>Golay1523_S0791</v>
      </c>
      <c r="J471" s="87" t="str">
        <f t="shared" si="19"/>
        <v>gtaATCATCTCGGCGcgACACACCGCCCGTCGCTACT</v>
      </c>
      <c r="K471" s="54" t="s">
        <v>622</v>
      </c>
      <c r="L471" s="60" t="s">
        <v>1927</v>
      </c>
      <c r="M471" s="54" t="s">
        <v>561</v>
      </c>
      <c r="N471" s="85">
        <v>5</v>
      </c>
      <c r="O471" s="54" t="s">
        <v>564</v>
      </c>
      <c r="P471" s="54">
        <v>37</v>
      </c>
    </row>
    <row r="472" spans="2:16">
      <c r="B472" s="54" t="s">
        <v>16</v>
      </c>
      <c r="C472" s="54" t="s">
        <v>1241</v>
      </c>
      <c r="D472" s="54" t="s">
        <v>537</v>
      </c>
      <c r="E472" s="60" t="s">
        <v>538</v>
      </c>
      <c r="F472" s="85" t="s">
        <v>557</v>
      </c>
      <c r="G472" s="85" t="s">
        <v>558</v>
      </c>
      <c r="H472" s="86" t="s">
        <v>559</v>
      </c>
      <c r="I472" s="87" t="str">
        <f t="shared" si="18"/>
        <v>Golay1524_S1030</v>
      </c>
      <c r="J472" s="87" t="str">
        <f t="shared" si="19"/>
        <v>gtaATTACCCACAGGcgACACACCGCCCGTCGCTACT</v>
      </c>
      <c r="K472" s="54" t="s">
        <v>622</v>
      </c>
      <c r="L472" s="60" t="s">
        <v>1927</v>
      </c>
      <c r="M472" s="54" t="s">
        <v>561</v>
      </c>
      <c r="N472" s="85">
        <v>5</v>
      </c>
      <c r="O472" s="54" t="s">
        <v>564</v>
      </c>
      <c r="P472" s="54">
        <v>37</v>
      </c>
    </row>
    <row r="473" spans="2:16">
      <c r="B473" s="54" t="s">
        <v>15</v>
      </c>
      <c r="C473" s="54" t="s">
        <v>1242</v>
      </c>
      <c r="D473" s="54" t="s">
        <v>539</v>
      </c>
      <c r="E473" s="60" t="s">
        <v>540</v>
      </c>
      <c r="F473" s="85" t="s">
        <v>557</v>
      </c>
      <c r="G473" s="85" t="s">
        <v>558</v>
      </c>
      <c r="H473" s="86" t="s">
        <v>559</v>
      </c>
      <c r="I473" s="87" t="str">
        <f t="shared" si="18"/>
        <v>Golay1525_S0866</v>
      </c>
      <c r="J473" s="87" t="str">
        <f t="shared" si="19"/>
        <v>gtaCACATCAGCGCTcgACACACCGCCCGTCGCTACT</v>
      </c>
      <c r="K473" s="54" t="s">
        <v>622</v>
      </c>
      <c r="L473" s="60" t="s">
        <v>1927</v>
      </c>
      <c r="M473" s="54" t="s">
        <v>561</v>
      </c>
      <c r="N473" s="85">
        <v>5</v>
      </c>
      <c r="O473" s="54" t="s">
        <v>564</v>
      </c>
      <c r="P473" s="54">
        <v>37</v>
      </c>
    </row>
    <row r="474" spans="2:16">
      <c r="B474" s="54" t="s">
        <v>14</v>
      </c>
      <c r="C474" s="54" t="s">
        <v>1243</v>
      </c>
      <c r="D474" s="54" t="s">
        <v>541</v>
      </c>
      <c r="E474" s="60" t="s">
        <v>542</v>
      </c>
      <c r="F474" s="85" t="s">
        <v>557</v>
      </c>
      <c r="G474" s="85" t="s">
        <v>558</v>
      </c>
      <c r="H474" s="86" t="s">
        <v>559</v>
      </c>
      <c r="I474" s="87" t="str">
        <f t="shared" si="18"/>
        <v>Golay1526_S0947</v>
      </c>
      <c r="J474" s="87" t="str">
        <f t="shared" si="19"/>
        <v>gtaTGACCATAGTGAcgACACACCGCCCGTCGCTACT</v>
      </c>
      <c r="K474" s="54" t="s">
        <v>622</v>
      </c>
      <c r="L474" s="60" t="s">
        <v>1927</v>
      </c>
      <c r="M474" s="54" t="s">
        <v>561</v>
      </c>
      <c r="N474" s="85">
        <v>5</v>
      </c>
      <c r="O474" s="54" t="s">
        <v>564</v>
      </c>
      <c r="P474" s="54">
        <v>37</v>
      </c>
    </row>
    <row r="475" spans="2:16">
      <c r="B475" s="54" t="s">
        <v>13</v>
      </c>
      <c r="C475" s="54" t="s">
        <v>1244</v>
      </c>
      <c r="D475" s="54" t="s">
        <v>543</v>
      </c>
      <c r="E475" s="60" t="s">
        <v>544</v>
      </c>
      <c r="F475" s="85" t="s">
        <v>557</v>
      </c>
      <c r="G475" s="85" t="s">
        <v>558</v>
      </c>
      <c r="H475" s="86" t="s">
        <v>559</v>
      </c>
      <c r="I475" s="87" t="str">
        <f t="shared" si="18"/>
        <v>Golay1527_S1065</v>
      </c>
      <c r="J475" s="87" t="str">
        <f t="shared" si="19"/>
        <v>gtaGATAAGCGCCTTcgACACACCGCCCGTCGCTACT</v>
      </c>
      <c r="K475" s="54" t="s">
        <v>622</v>
      </c>
      <c r="L475" s="60" t="s">
        <v>1927</v>
      </c>
      <c r="M475" s="54" t="s">
        <v>561</v>
      </c>
      <c r="N475" s="85">
        <v>5</v>
      </c>
      <c r="O475" s="54" t="s">
        <v>564</v>
      </c>
      <c r="P475" s="54">
        <v>37</v>
      </c>
    </row>
    <row r="476" spans="2:16">
      <c r="B476" s="54" t="s">
        <v>12</v>
      </c>
      <c r="C476" s="54" t="s">
        <v>1245</v>
      </c>
      <c r="D476" s="54" t="s">
        <v>545</v>
      </c>
      <c r="E476" s="60" t="s">
        <v>546</v>
      </c>
      <c r="F476" s="85" t="s">
        <v>557</v>
      </c>
      <c r="G476" s="85" t="s">
        <v>558</v>
      </c>
      <c r="H476" s="86" t="s">
        <v>559</v>
      </c>
      <c r="I476" s="87" t="str">
        <f t="shared" si="18"/>
        <v>Golay1528_S0516</v>
      </c>
      <c r="J476" s="87" t="str">
        <f t="shared" si="19"/>
        <v>gtaTAGTCTAAGGGTcgACACACCGCCCGTCGCTACT</v>
      </c>
      <c r="K476" s="54" t="s">
        <v>622</v>
      </c>
      <c r="L476" s="60" t="s">
        <v>1927</v>
      </c>
      <c r="M476" s="54" t="s">
        <v>561</v>
      </c>
      <c r="N476" s="85">
        <v>5</v>
      </c>
      <c r="O476" s="54" t="s">
        <v>564</v>
      </c>
      <c r="P476" s="54">
        <v>37</v>
      </c>
    </row>
    <row r="477" spans="2:16">
      <c r="B477" s="54" t="s">
        <v>11</v>
      </c>
      <c r="C477" s="54" t="s">
        <v>1246</v>
      </c>
      <c r="D477" s="54" t="s">
        <v>547</v>
      </c>
      <c r="E477" s="60" t="s">
        <v>548</v>
      </c>
      <c r="F477" s="85" t="s">
        <v>557</v>
      </c>
      <c r="G477" s="85" t="s">
        <v>558</v>
      </c>
      <c r="H477" s="86" t="s">
        <v>559</v>
      </c>
      <c r="I477" s="87" t="str">
        <f t="shared" si="18"/>
        <v>Golay1529_S0896</v>
      </c>
      <c r="J477" s="87" t="str">
        <f t="shared" si="19"/>
        <v>gtaAATTAGGCGTGTcgACACACCGCCCGTCGCTACT</v>
      </c>
      <c r="K477" s="54" t="s">
        <v>622</v>
      </c>
      <c r="L477" s="60" t="s">
        <v>1927</v>
      </c>
      <c r="M477" s="54" t="s">
        <v>561</v>
      </c>
      <c r="N477" s="85">
        <v>5</v>
      </c>
      <c r="O477" s="54" t="s">
        <v>564</v>
      </c>
      <c r="P477" s="54">
        <v>37</v>
      </c>
    </row>
    <row r="478" spans="2:16">
      <c r="B478" s="54" t="s">
        <v>10</v>
      </c>
      <c r="C478" s="84" t="s">
        <v>1247</v>
      </c>
      <c r="D478" s="54" t="s">
        <v>549</v>
      </c>
      <c r="E478" s="60" t="s">
        <v>550</v>
      </c>
      <c r="F478" s="85" t="s">
        <v>557</v>
      </c>
      <c r="G478" s="85" t="s">
        <v>558</v>
      </c>
      <c r="H478" s="86" t="s">
        <v>559</v>
      </c>
      <c r="I478" s="87" t="str">
        <f t="shared" si="18"/>
        <v>Golay1530_S1062D</v>
      </c>
      <c r="J478" s="87" t="str">
        <f t="shared" si="19"/>
        <v>gtaTGCTCTTGCTCTcgACACACCGCCCGTCGCTACT</v>
      </c>
      <c r="K478" s="54" t="s">
        <v>622</v>
      </c>
      <c r="L478" s="60" t="s">
        <v>1927</v>
      </c>
      <c r="M478" s="54" t="s">
        <v>561</v>
      </c>
      <c r="N478" s="85">
        <v>5</v>
      </c>
      <c r="O478" s="54" t="s">
        <v>564</v>
      </c>
      <c r="P478" s="54">
        <v>37</v>
      </c>
    </row>
    <row r="479" spans="2:16">
      <c r="B479" s="54" t="s">
        <v>9</v>
      </c>
      <c r="C479" s="84" t="s">
        <v>1248</v>
      </c>
      <c r="D479" s="54" t="s">
        <v>551</v>
      </c>
      <c r="E479" s="60" t="s">
        <v>552</v>
      </c>
      <c r="F479" s="85" t="s">
        <v>557</v>
      </c>
      <c r="G479" s="85" t="s">
        <v>558</v>
      </c>
      <c r="H479" s="86" t="s">
        <v>559</v>
      </c>
      <c r="I479" s="87" t="str">
        <f t="shared" si="18"/>
        <v>Golay1531_S0771D</v>
      </c>
      <c r="J479" s="87" t="str">
        <f t="shared" si="19"/>
        <v>gtaTCCACTAGAGCAcgACACACCGCCCGTCGCTACT</v>
      </c>
      <c r="K479" s="54" t="s">
        <v>622</v>
      </c>
      <c r="L479" s="60" t="s">
        <v>1927</v>
      </c>
      <c r="M479" s="54" t="s">
        <v>561</v>
      </c>
      <c r="N479" s="85">
        <v>5</v>
      </c>
      <c r="O479" s="54" t="s">
        <v>564</v>
      </c>
      <c r="P479" s="54">
        <v>37</v>
      </c>
    </row>
    <row r="480" spans="2:16">
      <c r="B480" s="54" t="s">
        <v>8</v>
      </c>
      <c r="C480" s="84" t="s">
        <v>1249</v>
      </c>
      <c r="D480" s="54" t="s">
        <v>553</v>
      </c>
      <c r="E480" s="60" t="s">
        <v>554</v>
      </c>
      <c r="F480" s="85" t="s">
        <v>557</v>
      </c>
      <c r="G480" s="85" t="s">
        <v>558</v>
      </c>
      <c r="H480" s="86" t="s">
        <v>559</v>
      </c>
      <c r="I480" s="87" t="str">
        <f t="shared" si="18"/>
        <v>Golay1532_S0743D</v>
      </c>
      <c r="J480" s="87" t="str">
        <f t="shared" si="19"/>
        <v>gtaCATTGCAAAGCAcgACACACCGCCCGTCGCTACT</v>
      </c>
      <c r="K480" s="54" t="s">
        <v>622</v>
      </c>
      <c r="L480" s="60" t="s">
        <v>1927</v>
      </c>
      <c r="M480" s="54" t="s">
        <v>561</v>
      </c>
      <c r="N480" s="85">
        <v>5</v>
      </c>
      <c r="O480" s="54" t="s">
        <v>564</v>
      </c>
      <c r="P480" s="54">
        <v>37</v>
      </c>
    </row>
    <row r="481" spans="1:18">
      <c r="B481" s="54" t="s">
        <v>7</v>
      </c>
      <c r="C481" s="84" t="s">
        <v>1250</v>
      </c>
      <c r="D481" s="54" t="s">
        <v>555</v>
      </c>
      <c r="E481" s="60" t="s">
        <v>556</v>
      </c>
      <c r="F481" s="85" t="s">
        <v>557</v>
      </c>
      <c r="G481" s="85" t="s">
        <v>558</v>
      </c>
      <c r="H481" s="86" t="s">
        <v>559</v>
      </c>
      <c r="I481" s="87" t="str">
        <f t="shared" si="18"/>
        <v>Golay1533_S0516D</v>
      </c>
      <c r="J481" s="87" t="str">
        <f t="shared" si="19"/>
        <v>gtaGACGGCTATGTTcgACACACCGCCCGTCGCTACT</v>
      </c>
      <c r="K481" s="54" t="s">
        <v>622</v>
      </c>
      <c r="L481" s="60" t="s">
        <v>1927</v>
      </c>
      <c r="M481" s="54" t="s">
        <v>561</v>
      </c>
      <c r="N481" s="85">
        <v>5</v>
      </c>
      <c r="O481" s="54" t="s">
        <v>564</v>
      </c>
      <c r="P481" s="54">
        <v>37</v>
      </c>
    </row>
    <row r="482" spans="1:18">
      <c r="A482" s="58" t="s">
        <v>612</v>
      </c>
      <c r="B482" s="43" t="s">
        <v>103</v>
      </c>
      <c r="C482" s="59" t="s">
        <v>1251</v>
      </c>
      <c r="D482" s="59" t="s">
        <v>365</v>
      </c>
      <c r="E482" s="88" t="s">
        <v>366</v>
      </c>
      <c r="F482" s="89" t="s">
        <v>557</v>
      </c>
      <c r="G482" s="89" t="s">
        <v>558</v>
      </c>
      <c r="H482" s="76" t="s">
        <v>559</v>
      </c>
      <c r="I482" s="90" t="str">
        <f>(D482&amp;"_"&amp;C482)</f>
        <v>Golay0070_S0701</v>
      </c>
      <c r="J482" s="90" t="str">
        <f>CONCATENATE(F482,E482,G482,H482)</f>
        <v>gtaTATCGACACAAGcgACACACCGCCCGTCGCTACT</v>
      </c>
      <c r="K482" s="59" t="s">
        <v>623</v>
      </c>
      <c r="L482" s="88" t="s">
        <v>1928</v>
      </c>
      <c r="M482" s="59" t="s">
        <v>561</v>
      </c>
      <c r="N482" s="89">
        <v>5</v>
      </c>
      <c r="O482" s="59" t="s">
        <v>564</v>
      </c>
      <c r="P482" s="59">
        <v>37</v>
      </c>
      <c r="Q482" s="59"/>
      <c r="R482" s="59"/>
    </row>
    <row r="483" spans="1:18">
      <c r="A483" s="121" t="s">
        <v>1932</v>
      </c>
      <c r="B483" s="28" t="s">
        <v>102</v>
      </c>
      <c r="C483" s="54" t="s">
        <v>1252</v>
      </c>
      <c r="D483" s="54" t="s">
        <v>367</v>
      </c>
      <c r="E483" s="60" t="s">
        <v>368</v>
      </c>
      <c r="F483" s="85" t="s">
        <v>557</v>
      </c>
      <c r="G483" s="85" t="s">
        <v>558</v>
      </c>
      <c r="H483" s="86" t="s">
        <v>559</v>
      </c>
      <c r="I483" s="87" t="str">
        <f t="shared" ref="I483:I546" si="20">(D483&amp;"_"&amp;C483)</f>
        <v>Golay0071_S0472</v>
      </c>
      <c r="J483" s="87" t="str">
        <f t="shared" ref="J483:J546" si="21">CONCATENATE(F483,E483,G483,H483)</f>
        <v>gtaGATTCCGGCTCAcgACACACCGCCCGTCGCTACT</v>
      </c>
      <c r="K483" s="54" t="s">
        <v>623</v>
      </c>
      <c r="L483" s="60" t="s">
        <v>1928</v>
      </c>
      <c r="M483" s="54" t="s">
        <v>561</v>
      </c>
      <c r="N483" s="85">
        <v>5</v>
      </c>
      <c r="O483" s="54" t="s">
        <v>564</v>
      </c>
      <c r="P483" s="54">
        <v>37</v>
      </c>
    </row>
    <row r="484" spans="1:18">
      <c r="B484" s="28" t="s">
        <v>101</v>
      </c>
      <c r="C484" s="54" t="s">
        <v>1253</v>
      </c>
      <c r="D484" s="54" t="s">
        <v>369</v>
      </c>
      <c r="E484" s="60" t="s">
        <v>370</v>
      </c>
      <c r="F484" s="85" t="s">
        <v>557</v>
      </c>
      <c r="G484" s="85" t="s">
        <v>558</v>
      </c>
      <c r="H484" s="86" t="s">
        <v>559</v>
      </c>
      <c r="I484" s="87" t="str">
        <f t="shared" si="20"/>
        <v>Golay0072_S0617</v>
      </c>
      <c r="J484" s="87" t="str">
        <f t="shared" si="21"/>
        <v>gtaCGTAATTGCCGCcgACACACCGCCCGTCGCTACT</v>
      </c>
      <c r="K484" s="54" t="s">
        <v>623</v>
      </c>
      <c r="L484" s="60" t="s">
        <v>1928</v>
      </c>
      <c r="M484" s="54" t="s">
        <v>561</v>
      </c>
      <c r="N484" s="85">
        <v>5</v>
      </c>
      <c r="O484" s="54" t="s">
        <v>564</v>
      </c>
      <c r="P484" s="54">
        <v>37</v>
      </c>
    </row>
    <row r="485" spans="1:18">
      <c r="B485" s="28" t="s">
        <v>100</v>
      </c>
      <c r="C485" s="84" t="s">
        <v>1254</v>
      </c>
      <c r="D485" s="54" t="s">
        <v>371</v>
      </c>
      <c r="E485" s="60" t="s">
        <v>372</v>
      </c>
      <c r="F485" s="85" t="s">
        <v>557</v>
      </c>
      <c r="G485" s="85" t="s">
        <v>558</v>
      </c>
      <c r="H485" s="86" t="s">
        <v>559</v>
      </c>
      <c r="I485" s="87" t="str">
        <f t="shared" si="20"/>
        <v>Golay0073_PC06</v>
      </c>
      <c r="J485" s="87" t="str">
        <f t="shared" si="21"/>
        <v>gtaGGTGACTAGTTCcgACACACCGCCCGTCGCTACT</v>
      </c>
      <c r="K485" s="54" t="s">
        <v>623</v>
      </c>
      <c r="L485" s="60" t="s">
        <v>1928</v>
      </c>
      <c r="M485" s="54" t="s">
        <v>561</v>
      </c>
      <c r="N485" s="85">
        <v>5</v>
      </c>
      <c r="O485" s="54" t="s">
        <v>565</v>
      </c>
      <c r="P485" s="54">
        <v>37</v>
      </c>
    </row>
    <row r="486" spans="1:18">
      <c r="A486" s="93"/>
      <c r="B486" s="28" t="s">
        <v>99</v>
      </c>
      <c r="C486" s="54" t="s">
        <v>1255</v>
      </c>
      <c r="D486" s="54" t="s">
        <v>373</v>
      </c>
      <c r="E486" s="60" t="s">
        <v>374</v>
      </c>
      <c r="F486" s="85" t="s">
        <v>557</v>
      </c>
      <c r="G486" s="85" t="s">
        <v>558</v>
      </c>
      <c r="H486" s="86" t="s">
        <v>559</v>
      </c>
      <c r="I486" s="87" t="str">
        <f t="shared" si="20"/>
        <v>Golay0074_S0481</v>
      </c>
      <c r="J486" s="87" t="str">
        <f t="shared" si="21"/>
        <v>gtaATGGGTTCCGTCcgACACACCGCCCGTCGCTACT</v>
      </c>
      <c r="K486" s="54" t="s">
        <v>623</v>
      </c>
      <c r="L486" s="60" t="s">
        <v>1928</v>
      </c>
      <c r="M486" s="54" t="s">
        <v>561</v>
      </c>
      <c r="N486" s="85">
        <v>5</v>
      </c>
      <c r="O486" s="54" t="s">
        <v>564</v>
      </c>
      <c r="P486" s="54">
        <v>37</v>
      </c>
    </row>
    <row r="487" spans="1:18">
      <c r="B487" s="28" t="s">
        <v>98</v>
      </c>
      <c r="C487" s="54" t="s">
        <v>1256</v>
      </c>
      <c r="D487" s="54" t="s">
        <v>375</v>
      </c>
      <c r="E487" s="60" t="s">
        <v>376</v>
      </c>
      <c r="F487" s="85" t="s">
        <v>557</v>
      </c>
      <c r="G487" s="85" t="s">
        <v>558</v>
      </c>
      <c r="H487" s="86" t="s">
        <v>559</v>
      </c>
      <c r="I487" s="87" t="str">
        <f t="shared" si="20"/>
        <v>Golay0075_S0869</v>
      </c>
      <c r="J487" s="87" t="str">
        <f t="shared" si="21"/>
        <v>gtaTAGGCATGCTTGcgACACACCGCCCGTCGCTACT</v>
      </c>
      <c r="K487" s="54" t="s">
        <v>623</v>
      </c>
      <c r="L487" s="60" t="s">
        <v>1928</v>
      </c>
      <c r="M487" s="54" t="s">
        <v>561</v>
      </c>
      <c r="N487" s="85">
        <v>5</v>
      </c>
      <c r="O487" s="54" t="s">
        <v>564</v>
      </c>
      <c r="P487" s="54">
        <v>37</v>
      </c>
    </row>
    <row r="488" spans="1:18">
      <c r="B488" s="28" t="s">
        <v>97</v>
      </c>
      <c r="C488" s="54" t="s">
        <v>1257</v>
      </c>
      <c r="D488" s="54" t="s">
        <v>377</v>
      </c>
      <c r="E488" s="60" t="s">
        <v>378</v>
      </c>
      <c r="F488" s="85" t="s">
        <v>557</v>
      </c>
      <c r="G488" s="85" t="s">
        <v>558</v>
      </c>
      <c r="H488" s="86" t="s">
        <v>559</v>
      </c>
      <c r="I488" s="87" t="str">
        <f t="shared" si="20"/>
        <v>Golay0076_S1046</v>
      </c>
      <c r="J488" s="87" t="str">
        <f t="shared" si="21"/>
        <v>gtaAACTAGTTCAGGcgACACACCGCCCGTCGCTACT</v>
      </c>
      <c r="K488" s="54" t="s">
        <v>623</v>
      </c>
      <c r="L488" s="60" t="s">
        <v>1928</v>
      </c>
      <c r="M488" s="54" t="s">
        <v>561</v>
      </c>
      <c r="N488" s="85">
        <v>5</v>
      </c>
      <c r="O488" s="54" t="s">
        <v>564</v>
      </c>
      <c r="P488" s="54">
        <v>37</v>
      </c>
    </row>
    <row r="489" spans="1:18">
      <c r="B489" s="28" t="s">
        <v>96</v>
      </c>
      <c r="C489" s="54" t="s">
        <v>1258</v>
      </c>
      <c r="D489" s="54" t="s">
        <v>379</v>
      </c>
      <c r="E489" s="60" t="s">
        <v>380</v>
      </c>
      <c r="F489" s="85" t="s">
        <v>557</v>
      </c>
      <c r="G489" s="85" t="s">
        <v>558</v>
      </c>
      <c r="H489" s="86" t="s">
        <v>559</v>
      </c>
      <c r="I489" s="87" t="str">
        <f t="shared" si="20"/>
        <v>Golay0077_S0515</v>
      </c>
      <c r="J489" s="87" t="str">
        <f t="shared" si="21"/>
        <v>gtaATTCTGCCGAAGcgACACACCGCCCGTCGCTACT</v>
      </c>
      <c r="K489" s="54" t="s">
        <v>623</v>
      </c>
      <c r="L489" s="60" t="s">
        <v>1928</v>
      </c>
      <c r="M489" s="54" t="s">
        <v>561</v>
      </c>
      <c r="N489" s="85">
        <v>5</v>
      </c>
      <c r="O489" s="54" t="s">
        <v>564</v>
      </c>
      <c r="P489" s="54">
        <v>37</v>
      </c>
    </row>
    <row r="490" spans="1:18">
      <c r="B490" s="28" t="s">
        <v>95</v>
      </c>
      <c r="C490" s="54" t="s">
        <v>1259</v>
      </c>
      <c r="D490" s="54" t="s">
        <v>381</v>
      </c>
      <c r="E490" s="60" t="s">
        <v>382</v>
      </c>
      <c r="F490" s="85" t="s">
        <v>557</v>
      </c>
      <c r="G490" s="85" t="s">
        <v>558</v>
      </c>
      <c r="H490" s="86" t="s">
        <v>559</v>
      </c>
      <c r="I490" s="87" t="str">
        <f t="shared" si="20"/>
        <v>Golay0078_S0407</v>
      </c>
      <c r="J490" s="87" t="str">
        <f t="shared" si="21"/>
        <v>gtaAGCATGTCCCGTcgACACACCGCCCGTCGCTACT</v>
      </c>
      <c r="K490" s="54" t="s">
        <v>623</v>
      </c>
      <c r="L490" s="60" t="s">
        <v>1928</v>
      </c>
      <c r="M490" s="54" t="s">
        <v>561</v>
      </c>
      <c r="N490" s="85">
        <v>5</v>
      </c>
      <c r="O490" s="54" t="s">
        <v>564</v>
      </c>
      <c r="P490" s="54">
        <v>37</v>
      </c>
    </row>
    <row r="491" spans="1:18">
      <c r="B491" s="28" t="s">
        <v>94</v>
      </c>
      <c r="C491" s="54" t="s">
        <v>1260</v>
      </c>
      <c r="D491" s="54" t="s">
        <v>383</v>
      </c>
      <c r="E491" s="60" t="s">
        <v>384</v>
      </c>
      <c r="F491" s="85" t="s">
        <v>557</v>
      </c>
      <c r="G491" s="85" t="s">
        <v>558</v>
      </c>
      <c r="H491" s="86" t="s">
        <v>559</v>
      </c>
      <c r="I491" s="87" t="str">
        <f t="shared" si="20"/>
        <v>Golay0079_S0557</v>
      </c>
      <c r="J491" s="87" t="str">
        <f t="shared" si="21"/>
        <v>gtaGTACGATATGACcgACACACCGCCCGTCGCTACT</v>
      </c>
      <c r="K491" s="54" t="s">
        <v>623</v>
      </c>
      <c r="L491" s="60" t="s">
        <v>1928</v>
      </c>
      <c r="M491" s="54" t="s">
        <v>561</v>
      </c>
      <c r="N491" s="85">
        <v>5</v>
      </c>
      <c r="O491" s="54" t="s">
        <v>564</v>
      </c>
      <c r="P491" s="54">
        <v>37</v>
      </c>
    </row>
    <row r="492" spans="1:18">
      <c r="B492" s="28" t="s">
        <v>93</v>
      </c>
      <c r="C492" s="54" t="s">
        <v>1261</v>
      </c>
      <c r="D492" s="54" t="s">
        <v>385</v>
      </c>
      <c r="E492" s="60" t="s">
        <v>386</v>
      </c>
      <c r="F492" s="85" t="s">
        <v>557</v>
      </c>
      <c r="G492" s="85" t="s">
        <v>558</v>
      </c>
      <c r="H492" s="86" t="s">
        <v>559</v>
      </c>
      <c r="I492" s="87" t="str">
        <f t="shared" si="20"/>
        <v>Golay0080_S0932</v>
      </c>
      <c r="J492" s="87" t="str">
        <f t="shared" si="21"/>
        <v>gtaGTGGTGGTTTCCcgACACACCGCCCGTCGCTACT</v>
      </c>
      <c r="K492" s="54" t="s">
        <v>623</v>
      </c>
      <c r="L492" s="60" t="s">
        <v>1928</v>
      </c>
      <c r="M492" s="54" t="s">
        <v>561</v>
      </c>
      <c r="N492" s="85">
        <v>5</v>
      </c>
      <c r="O492" s="54" t="s">
        <v>564</v>
      </c>
      <c r="P492" s="54">
        <v>37</v>
      </c>
    </row>
    <row r="493" spans="1:18">
      <c r="B493" s="28" t="s">
        <v>92</v>
      </c>
      <c r="C493" s="54" t="s">
        <v>1262</v>
      </c>
      <c r="D493" s="54" t="s">
        <v>387</v>
      </c>
      <c r="E493" s="60" t="s">
        <v>388</v>
      </c>
      <c r="F493" s="85" t="s">
        <v>557</v>
      </c>
      <c r="G493" s="85" t="s">
        <v>558</v>
      </c>
      <c r="H493" s="86" t="s">
        <v>559</v>
      </c>
      <c r="I493" s="87" t="str">
        <f t="shared" si="20"/>
        <v>Golay0081_S1076</v>
      </c>
      <c r="J493" s="87" t="str">
        <f t="shared" si="21"/>
        <v>gtaTAGTATGCGCAAcgACACACCGCCCGTCGCTACT</v>
      </c>
      <c r="K493" s="54" t="s">
        <v>623</v>
      </c>
      <c r="L493" s="60" t="s">
        <v>1928</v>
      </c>
      <c r="M493" s="54" t="s">
        <v>561</v>
      </c>
      <c r="N493" s="85">
        <v>5</v>
      </c>
      <c r="O493" s="54" t="s">
        <v>564</v>
      </c>
      <c r="P493" s="54">
        <v>37</v>
      </c>
    </row>
    <row r="494" spans="1:18">
      <c r="B494" s="28" t="s">
        <v>91</v>
      </c>
      <c r="C494" s="54" t="s">
        <v>1263</v>
      </c>
      <c r="D494" s="54" t="s">
        <v>389</v>
      </c>
      <c r="E494" s="60" t="s">
        <v>390</v>
      </c>
      <c r="F494" s="85" t="s">
        <v>557</v>
      </c>
      <c r="G494" s="85" t="s">
        <v>558</v>
      </c>
      <c r="H494" s="86" t="s">
        <v>559</v>
      </c>
      <c r="I494" s="87" t="str">
        <f t="shared" si="20"/>
        <v>Golay0082_S0704</v>
      </c>
      <c r="J494" s="87" t="str">
        <f t="shared" si="21"/>
        <v>gtaTGCGCTGAATGTcgACACACCGCCCGTCGCTACT</v>
      </c>
      <c r="K494" s="54" t="s">
        <v>623</v>
      </c>
      <c r="L494" s="60" t="s">
        <v>1928</v>
      </c>
      <c r="M494" s="54" t="s">
        <v>561</v>
      </c>
      <c r="N494" s="85">
        <v>5</v>
      </c>
      <c r="O494" s="54" t="s">
        <v>564</v>
      </c>
      <c r="P494" s="54">
        <v>37</v>
      </c>
    </row>
    <row r="495" spans="1:18">
      <c r="B495" s="28" t="s">
        <v>90</v>
      </c>
      <c r="C495" s="54" t="s">
        <v>1264</v>
      </c>
      <c r="D495" s="54" t="s">
        <v>391</v>
      </c>
      <c r="E495" s="60" t="s">
        <v>392</v>
      </c>
      <c r="F495" s="85" t="s">
        <v>557</v>
      </c>
      <c r="G495" s="85" t="s">
        <v>558</v>
      </c>
      <c r="H495" s="86" t="s">
        <v>559</v>
      </c>
      <c r="I495" s="87" t="str">
        <f t="shared" si="20"/>
        <v>Golay0083_S0824</v>
      </c>
      <c r="J495" s="87" t="str">
        <f t="shared" si="21"/>
        <v>gtaATGGCTGTCAGTcgACACACCGCCCGTCGCTACT</v>
      </c>
      <c r="K495" s="54" t="s">
        <v>623</v>
      </c>
      <c r="L495" s="60" t="s">
        <v>1928</v>
      </c>
      <c r="M495" s="54" t="s">
        <v>561</v>
      </c>
      <c r="N495" s="85">
        <v>5</v>
      </c>
      <c r="O495" s="54" t="s">
        <v>564</v>
      </c>
      <c r="P495" s="54">
        <v>37</v>
      </c>
    </row>
    <row r="496" spans="1:18">
      <c r="B496" s="28" t="s">
        <v>89</v>
      </c>
      <c r="C496" s="54" t="s">
        <v>1265</v>
      </c>
      <c r="D496" s="54" t="s">
        <v>393</v>
      </c>
      <c r="E496" s="60" t="s">
        <v>394</v>
      </c>
      <c r="F496" s="85" t="s">
        <v>557</v>
      </c>
      <c r="G496" s="85" t="s">
        <v>558</v>
      </c>
      <c r="H496" s="86" t="s">
        <v>559</v>
      </c>
      <c r="I496" s="87" t="str">
        <f t="shared" si="20"/>
        <v>Golay0084_S0411</v>
      </c>
      <c r="J496" s="87" t="str">
        <f t="shared" si="21"/>
        <v>gtaGTTCTCTTCTCGcgACACACCGCCCGTCGCTACT</v>
      </c>
      <c r="K496" s="54" t="s">
        <v>623</v>
      </c>
      <c r="L496" s="60" t="s">
        <v>1928</v>
      </c>
      <c r="M496" s="54" t="s">
        <v>561</v>
      </c>
      <c r="N496" s="85">
        <v>5</v>
      </c>
      <c r="O496" s="54" t="s">
        <v>564</v>
      </c>
      <c r="P496" s="54">
        <v>37</v>
      </c>
    </row>
    <row r="497" spans="2:16">
      <c r="B497" s="28" t="s">
        <v>88</v>
      </c>
      <c r="C497" s="54" t="s">
        <v>1266</v>
      </c>
      <c r="D497" s="54" t="s">
        <v>395</v>
      </c>
      <c r="E497" s="60" t="s">
        <v>396</v>
      </c>
      <c r="F497" s="85" t="s">
        <v>557</v>
      </c>
      <c r="G497" s="85" t="s">
        <v>558</v>
      </c>
      <c r="H497" s="86" t="s">
        <v>559</v>
      </c>
      <c r="I497" s="87" t="str">
        <f t="shared" si="20"/>
        <v>Golay0085_S1035</v>
      </c>
      <c r="J497" s="87" t="str">
        <f t="shared" si="21"/>
        <v>gtaCGTAAGATGCCTcgACACACCGCCCGTCGCTACT</v>
      </c>
      <c r="K497" s="54" t="s">
        <v>623</v>
      </c>
      <c r="L497" s="60" t="s">
        <v>1928</v>
      </c>
      <c r="M497" s="54" t="s">
        <v>561</v>
      </c>
      <c r="N497" s="85">
        <v>5</v>
      </c>
      <c r="O497" s="54" t="s">
        <v>564</v>
      </c>
      <c r="P497" s="54">
        <v>37</v>
      </c>
    </row>
    <row r="498" spans="2:16">
      <c r="B498" s="28" t="s">
        <v>87</v>
      </c>
      <c r="C498" s="54" t="s">
        <v>1267</v>
      </c>
      <c r="D498" s="54" t="s">
        <v>397</v>
      </c>
      <c r="E498" s="60" t="s">
        <v>398</v>
      </c>
      <c r="F498" s="85" t="s">
        <v>557</v>
      </c>
      <c r="G498" s="85" t="s">
        <v>558</v>
      </c>
      <c r="H498" s="86" t="s">
        <v>559</v>
      </c>
      <c r="I498" s="87" t="str">
        <f t="shared" si="20"/>
        <v>Golay0086_S0971</v>
      </c>
      <c r="J498" s="87" t="str">
        <f t="shared" si="21"/>
        <v>gtaGCGTTCTAGCTGcgACACACCGCCCGTCGCTACT</v>
      </c>
      <c r="K498" s="54" t="s">
        <v>623</v>
      </c>
      <c r="L498" s="60" t="s">
        <v>1928</v>
      </c>
      <c r="M498" s="54" t="s">
        <v>561</v>
      </c>
      <c r="N498" s="85">
        <v>5</v>
      </c>
      <c r="O498" s="54" t="s">
        <v>564</v>
      </c>
      <c r="P498" s="54">
        <v>37</v>
      </c>
    </row>
    <row r="499" spans="2:16">
      <c r="B499" s="28" t="s">
        <v>86</v>
      </c>
      <c r="C499" s="54" t="s">
        <v>1268</v>
      </c>
      <c r="D499" s="54" t="s">
        <v>399</v>
      </c>
      <c r="E499" s="60" t="s">
        <v>400</v>
      </c>
      <c r="F499" s="85" t="s">
        <v>557</v>
      </c>
      <c r="G499" s="85" t="s">
        <v>558</v>
      </c>
      <c r="H499" s="86" t="s">
        <v>559</v>
      </c>
      <c r="I499" s="87" t="str">
        <f t="shared" si="20"/>
        <v>Golay0087_S0659</v>
      </c>
      <c r="J499" s="87" t="str">
        <f t="shared" si="21"/>
        <v>gtaGTTGTTCTGGGAcgACACACCGCCCGTCGCTACT</v>
      </c>
      <c r="K499" s="54" t="s">
        <v>623</v>
      </c>
      <c r="L499" s="60" t="s">
        <v>1928</v>
      </c>
      <c r="M499" s="54" t="s">
        <v>561</v>
      </c>
      <c r="N499" s="85">
        <v>5</v>
      </c>
      <c r="O499" s="54" t="s">
        <v>564</v>
      </c>
      <c r="P499" s="54">
        <v>37</v>
      </c>
    </row>
    <row r="500" spans="2:16">
      <c r="B500" s="28" t="s">
        <v>85</v>
      </c>
      <c r="C500" s="54" t="s">
        <v>1269</v>
      </c>
      <c r="D500" s="54" t="s">
        <v>401</v>
      </c>
      <c r="E500" s="60" t="s">
        <v>402</v>
      </c>
      <c r="F500" s="85" t="s">
        <v>557</v>
      </c>
      <c r="G500" s="85" t="s">
        <v>558</v>
      </c>
      <c r="H500" s="86" t="s">
        <v>559</v>
      </c>
      <c r="I500" s="87" t="str">
        <f t="shared" si="20"/>
        <v>Golay0088_S0611</v>
      </c>
      <c r="J500" s="87" t="str">
        <f t="shared" si="21"/>
        <v>gtaGGACTTCCAGCTcgACACACCGCCCGTCGCTACT</v>
      </c>
      <c r="K500" s="54" t="s">
        <v>623</v>
      </c>
      <c r="L500" s="60" t="s">
        <v>1928</v>
      </c>
      <c r="M500" s="54" t="s">
        <v>561</v>
      </c>
      <c r="N500" s="85">
        <v>5</v>
      </c>
      <c r="O500" s="54" t="s">
        <v>564</v>
      </c>
      <c r="P500" s="54">
        <v>37</v>
      </c>
    </row>
    <row r="501" spans="2:16">
      <c r="B501" s="28" t="s">
        <v>84</v>
      </c>
      <c r="C501" s="54" t="s">
        <v>1270</v>
      </c>
      <c r="D501" s="54" t="s">
        <v>403</v>
      </c>
      <c r="E501" s="60" t="s">
        <v>404</v>
      </c>
      <c r="F501" s="85" t="s">
        <v>557</v>
      </c>
      <c r="G501" s="85" t="s">
        <v>558</v>
      </c>
      <c r="H501" s="86" t="s">
        <v>559</v>
      </c>
      <c r="I501" s="87" t="str">
        <f t="shared" si="20"/>
        <v>Golay0089_S0524</v>
      </c>
      <c r="J501" s="87" t="str">
        <f t="shared" si="21"/>
        <v>gtaCTCACAACCGTGcgACACACCGCCCGTCGCTACT</v>
      </c>
      <c r="K501" s="54" t="s">
        <v>623</v>
      </c>
      <c r="L501" s="60" t="s">
        <v>1928</v>
      </c>
      <c r="M501" s="54" t="s">
        <v>561</v>
      </c>
      <c r="N501" s="85">
        <v>5</v>
      </c>
      <c r="O501" s="54" t="s">
        <v>564</v>
      </c>
      <c r="P501" s="54">
        <v>37</v>
      </c>
    </row>
    <row r="502" spans="2:16">
      <c r="B502" s="28" t="s">
        <v>83</v>
      </c>
      <c r="C502" s="54" t="s">
        <v>1271</v>
      </c>
      <c r="D502" s="54" t="s">
        <v>405</v>
      </c>
      <c r="E502" s="60" t="s">
        <v>406</v>
      </c>
      <c r="F502" s="85" t="s">
        <v>557</v>
      </c>
      <c r="G502" s="85" t="s">
        <v>558</v>
      </c>
      <c r="H502" s="86" t="s">
        <v>559</v>
      </c>
      <c r="I502" s="87" t="str">
        <f t="shared" si="20"/>
        <v>Golay0090_S0887</v>
      </c>
      <c r="J502" s="87" t="str">
        <f t="shared" si="21"/>
        <v>gtaCTGCTATTCCTCcgACACACCGCCCGTCGCTACT</v>
      </c>
      <c r="K502" s="54" t="s">
        <v>623</v>
      </c>
      <c r="L502" s="60" t="s">
        <v>1928</v>
      </c>
      <c r="M502" s="54" t="s">
        <v>561</v>
      </c>
      <c r="N502" s="85">
        <v>5</v>
      </c>
      <c r="O502" s="54" t="s">
        <v>564</v>
      </c>
      <c r="P502" s="54">
        <v>37</v>
      </c>
    </row>
    <row r="503" spans="2:16">
      <c r="B503" s="28" t="s">
        <v>82</v>
      </c>
      <c r="C503" s="54" t="s">
        <v>1272</v>
      </c>
      <c r="D503" s="54" t="s">
        <v>407</v>
      </c>
      <c r="E503" s="60" t="s">
        <v>408</v>
      </c>
      <c r="F503" s="85" t="s">
        <v>557</v>
      </c>
      <c r="G503" s="85" t="s">
        <v>558</v>
      </c>
      <c r="H503" s="86" t="s">
        <v>559</v>
      </c>
      <c r="I503" s="87" t="str">
        <f t="shared" si="20"/>
        <v>Golay0091_S0538</v>
      </c>
      <c r="J503" s="87" t="str">
        <f t="shared" si="21"/>
        <v>gtaATGTCACCGCTGcgACACACCGCCCGTCGCTACT</v>
      </c>
      <c r="K503" s="54" t="s">
        <v>623</v>
      </c>
      <c r="L503" s="60" t="s">
        <v>1928</v>
      </c>
      <c r="M503" s="54" t="s">
        <v>561</v>
      </c>
      <c r="N503" s="85">
        <v>5</v>
      </c>
      <c r="O503" s="54" t="s">
        <v>564</v>
      </c>
      <c r="P503" s="54">
        <v>37</v>
      </c>
    </row>
    <row r="504" spans="2:16">
      <c r="B504" s="28" t="s">
        <v>81</v>
      </c>
      <c r="C504" s="54" t="s">
        <v>1273</v>
      </c>
      <c r="D504" s="54" t="s">
        <v>409</v>
      </c>
      <c r="E504" s="60" t="s">
        <v>410</v>
      </c>
      <c r="F504" s="85" t="s">
        <v>557</v>
      </c>
      <c r="G504" s="85" t="s">
        <v>558</v>
      </c>
      <c r="H504" s="86" t="s">
        <v>559</v>
      </c>
      <c r="I504" s="87" t="str">
        <f t="shared" si="20"/>
        <v>Golay0092_S1004</v>
      </c>
      <c r="J504" s="87" t="str">
        <f t="shared" si="21"/>
        <v>gtaTGTAACGCCGATcgACACACCGCCCGTCGCTACT</v>
      </c>
      <c r="K504" s="54" t="s">
        <v>623</v>
      </c>
      <c r="L504" s="60" t="s">
        <v>1928</v>
      </c>
      <c r="M504" s="54" t="s">
        <v>561</v>
      </c>
      <c r="N504" s="85">
        <v>5</v>
      </c>
      <c r="O504" s="54" t="s">
        <v>564</v>
      </c>
      <c r="P504" s="54">
        <v>37</v>
      </c>
    </row>
    <row r="505" spans="2:16">
      <c r="B505" s="28" t="s">
        <v>80</v>
      </c>
      <c r="C505" s="54" t="s">
        <v>1274</v>
      </c>
      <c r="D505" s="54" t="s">
        <v>411</v>
      </c>
      <c r="E505" s="60" t="s">
        <v>412</v>
      </c>
      <c r="F505" s="85" t="s">
        <v>557</v>
      </c>
      <c r="G505" s="85" t="s">
        <v>558</v>
      </c>
      <c r="H505" s="86" t="s">
        <v>559</v>
      </c>
      <c r="I505" s="87" t="str">
        <f t="shared" si="20"/>
        <v>Golay0093_S0490</v>
      </c>
      <c r="J505" s="87" t="str">
        <f t="shared" si="21"/>
        <v>gtaAGCAGAACATCTcgACACACCGCCCGTCGCTACT</v>
      </c>
      <c r="K505" s="54" t="s">
        <v>623</v>
      </c>
      <c r="L505" s="60" t="s">
        <v>1928</v>
      </c>
      <c r="M505" s="54" t="s">
        <v>561</v>
      </c>
      <c r="N505" s="85">
        <v>5</v>
      </c>
      <c r="O505" s="54" t="s">
        <v>564</v>
      </c>
      <c r="P505" s="54">
        <v>37</v>
      </c>
    </row>
    <row r="506" spans="2:16">
      <c r="B506" s="28" t="s">
        <v>79</v>
      </c>
      <c r="C506" s="54" t="s">
        <v>1275</v>
      </c>
      <c r="D506" s="54" t="s">
        <v>413</v>
      </c>
      <c r="E506" s="60" t="s">
        <v>414</v>
      </c>
      <c r="F506" s="85" t="s">
        <v>557</v>
      </c>
      <c r="G506" s="85" t="s">
        <v>558</v>
      </c>
      <c r="H506" s="86" t="s">
        <v>559</v>
      </c>
      <c r="I506" s="87" t="str">
        <f t="shared" si="20"/>
        <v>Golay0094_S0443</v>
      </c>
      <c r="J506" s="87" t="str">
        <f t="shared" si="21"/>
        <v>gtaTGGAGTAGGTGGcgACACACCGCCCGTCGCTACT</v>
      </c>
      <c r="K506" s="54" t="s">
        <v>623</v>
      </c>
      <c r="L506" s="60" t="s">
        <v>1928</v>
      </c>
      <c r="M506" s="54" t="s">
        <v>561</v>
      </c>
      <c r="N506" s="85">
        <v>5</v>
      </c>
      <c r="O506" s="54" t="s">
        <v>25</v>
      </c>
      <c r="P506" s="54">
        <v>37</v>
      </c>
    </row>
    <row r="507" spans="2:16">
      <c r="B507" s="29" t="s">
        <v>78</v>
      </c>
      <c r="C507" s="54" t="s">
        <v>1276</v>
      </c>
      <c r="D507" s="54" t="s">
        <v>415</v>
      </c>
      <c r="E507" s="60" t="s">
        <v>416</v>
      </c>
      <c r="F507" s="85" t="s">
        <v>557</v>
      </c>
      <c r="G507" s="85" t="s">
        <v>558</v>
      </c>
      <c r="H507" s="86" t="s">
        <v>559</v>
      </c>
      <c r="I507" s="87" t="str">
        <f t="shared" si="20"/>
        <v>Golay0095_S1003</v>
      </c>
      <c r="J507" s="87" t="str">
        <f t="shared" si="21"/>
        <v>gtaTTGGCTCTATTCcgACACACCGCCCGTCGCTACT</v>
      </c>
      <c r="K507" s="54" t="s">
        <v>623</v>
      </c>
      <c r="L507" s="60" t="s">
        <v>1928</v>
      </c>
      <c r="M507" s="54" t="s">
        <v>561</v>
      </c>
      <c r="N507" s="85">
        <v>5</v>
      </c>
      <c r="O507" s="54" t="s">
        <v>564</v>
      </c>
      <c r="P507" s="54">
        <v>37</v>
      </c>
    </row>
    <row r="508" spans="2:16">
      <c r="B508" s="54" t="s">
        <v>77</v>
      </c>
      <c r="C508" s="54" t="s">
        <v>1277</v>
      </c>
      <c r="D508" s="54" t="s">
        <v>417</v>
      </c>
      <c r="E508" s="60" t="s">
        <v>418</v>
      </c>
      <c r="F508" s="85" t="s">
        <v>557</v>
      </c>
      <c r="G508" s="85" t="s">
        <v>558</v>
      </c>
      <c r="H508" s="86" t="s">
        <v>559</v>
      </c>
      <c r="I508" s="87" t="str">
        <f t="shared" si="20"/>
        <v>Golay0096_S0539</v>
      </c>
      <c r="J508" s="87" t="str">
        <f t="shared" si="21"/>
        <v>gtaGATCCCACGTACcgACACACCGCCCGTCGCTACT</v>
      </c>
      <c r="K508" s="54" t="s">
        <v>623</v>
      </c>
      <c r="L508" s="60" t="s">
        <v>1928</v>
      </c>
      <c r="M508" s="54" t="s">
        <v>561</v>
      </c>
      <c r="N508" s="85">
        <v>5</v>
      </c>
      <c r="O508" s="54" t="s">
        <v>564</v>
      </c>
      <c r="P508" s="54">
        <v>37</v>
      </c>
    </row>
    <row r="509" spans="2:16">
      <c r="B509" s="54" t="s">
        <v>76</v>
      </c>
      <c r="C509" s="54" t="s">
        <v>1278</v>
      </c>
      <c r="D509" s="54" t="s">
        <v>419</v>
      </c>
      <c r="E509" s="60" t="s">
        <v>420</v>
      </c>
      <c r="F509" s="85" t="s">
        <v>557</v>
      </c>
      <c r="G509" s="85" t="s">
        <v>558</v>
      </c>
      <c r="H509" s="86" t="s">
        <v>559</v>
      </c>
      <c r="I509" s="87" t="str">
        <f t="shared" si="20"/>
        <v>Golay0097_S0934</v>
      </c>
      <c r="J509" s="87" t="str">
        <f t="shared" si="21"/>
        <v>gtaTACCGCTTCTTCcgACACACCGCCCGTCGCTACT</v>
      </c>
      <c r="K509" s="54" t="s">
        <v>623</v>
      </c>
      <c r="L509" s="60" t="s">
        <v>1928</v>
      </c>
      <c r="M509" s="54" t="s">
        <v>561</v>
      </c>
      <c r="N509" s="85">
        <v>5</v>
      </c>
      <c r="O509" s="54" t="s">
        <v>25</v>
      </c>
      <c r="P509" s="54">
        <v>37</v>
      </c>
    </row>
    <row r="510" spans="2:16">
      <c r="B510" s="54" t="s">
        <v>75</v>
      </c>
      <c r="C510" s="54" t="s">
        <v>1279</v>
      </c>
      <c r="D510" s="54" t="s">
        <v>421</v>
      </c>
      <c r="E510" s="60" t="s">
        <v>422</v>
      </c>
      <c r="F510" s="85" t="s">
        <v>557</v>
      </c>
      <c r="G510" s="85" t="s">
        <v>558</v>
      </c>
      <c r="H510" s="86" t="s">
        <v>559</v>
      </c>
      <c r="I510" s="87" t="str">
        <f t="shared" si="20"/>
        <v>Golay0098_S0826</v>
      </c>
      <c r="J510" s="87" t="str">
        <f t="shared" si="21"/>
        <v>gtaTGTGCGATAACAcgACACACCGCCCGTCGCTACT</v>
      </c>
      <c r="K510" s="54" t="s">
        <v>623</v>
      </c>
      <c r="L510" s="60" t="s">
        <v>1928</v>
      </c>
      <c r="M510" s="54" t="s">
        <v>561</v>
      </c>
      <c r="N510" s="85">
        <v>5</v>
      </c>
      <c r="O510" s="54" t="s">
        <v>564</v>
      </c>
      <c r="P510" s="54">
        <v>37</v>
      </c>
    </row>
    <row r="511" spans="2:16">
      <c r="B511" s="54" t="s">
        <v>74</v>
      </c>
      <c r="C511" s="54" t="s">
        <v>1280</v>
      </c>
      <c r="D511" s="54" t="s">
        <v>423</v>
      </c>
      <c r="E511" s="60" t="s">
        <v>424</v>
      </c>
      <c r="F511" s="85" t="s">
        <v>557</v>
      </c>
      <c r="G511" s="85" t="s">
        <v>558</v>
      </c>
      <c r="H511" s="86" t="s">
        <v>559</v>
      </c>
      <c r="I511" s="87" t="str">
        <f t="shared" si="20"/>
        <v>Golay0099_S0842</v>
      </c>
      <c r="J511" s="87" t="str">
        <f t="shared" si="21"/>
        <v>gtaGATTATCGACGAcgACACACCGCCCGTCGCTACT</v>
      </c>
      <c r="K511" s="54" t="s">
        <v>623</v>
      </c>
      <c r="L511" s="60" t="s">
        <v>1928</v>
      </c>
      <c r="M511" s="54" t="s">
        <v>561</v>
      </c>
      <c r="N511" s="85">
        <v>5</v>
      </c>
      <c r="O511" s="54" t="s">
        <v>564</v>
      </c>
      <c r="P511" s="54">
        <v>37</v>
      </c>
    </row>
    <row r="512" spans="2:16">
      <c r="B512" s="54" t="s">
        <v>73</v>
      </c>
      <c r="C512" s="54" t="s">
        <v>1281</v>
      </c>
      <c r="D512" s="54" t="s">
        <v>425</v>
      </c>
      <c r="E512" s="60" t="s">
        <v>426</v>
      </c>
      <c r="F512" s="85" t="s">
        <v>557</v>
      </c>
      <c r="G512" s="85" t="s">
        <v>558</v>
      </c>
      <c r="H512" s="86" t="s">
        <v>559</v>
      </c>
      <c r="I512" s="87" t="str">
        <f t="shared" si="20"/>
        <v>Golay0100_S0689</v>
      </c>
      <c r="J512" s="87" t="str">
        <f t="shared" si="21"/>
        <v>gtaGCCTAGCCCAATcgACACACCGCCCGTCGCTACT</v>
      </c>
      <c r="K512" s="54" t="s">
        <v>623</v>
      </c>
      <c r="L512" s="60" t="s">
        <v>1928</v>
      </c>
      <c r="M512" s="54" t="s">
        <v>561</v>
      </c>
      <c r="N512" s="85">
        <v>5</v>
      </c>
      <c r="O512" s="54" t="s">
        <v>564</v>
      </c>
      <c r="P512" s="54">
        <v>37</v>
      </c>
    </row>
    <row r="513" spans="2:16">
      <c r="B513" s="54" t="s">
        <v>72</v>
      </c>
      <c r="C513" s="54" t="s">
        <v>1282</v>
      </c>
      <c r="D513" s="54" t="s">
        <v>427</v>
      </c>
      <c r="E513" s="60" t="s">
        <v>428</v>
      </c>
      <c r="F513" s="85" t="s">
        <v>557</v>
      </c>
      <c r="G513" s="85" t="s">
        <v>558</v>
      </c>
      <c r="H513" s="86" t="s">
        <v>559</v>
      </c>
      <c r="I513" s="87" t="str">
        <f t="shared" si="20"/>
        <v>Golay0101_S1042</v>
      </c>
      <c r="J513" s="87" t="str">
        <f t="shared" si="21"/>
        <v>gtaGATGTATGTGGTcgACACACCGCCCGTCGCTACT</v>
      </c>
      <c r="K513" s="54" t="s">
        <v>623</v>
      </c>
      <c r="L513" s="60" t="s">
        <v>1928</v>
      </c>
      <c r="M513" s="54" t="s">
        <v>561</v>
      </c>
      <c r="N513" s="85">
        <v>5</v>
      </c>
      <c r="O513" s="54" t="s">
        <v>564</v>
      </c>
      <c r="P513" s="54">
        <v>37</v>
      </c>
    </row>
    <row r="514" spans="2:16">
      <c r="B514" s="54" t="s">
        <v>71</v>
      </c>
      <c r="C514" s="54" t="s">
        <v>1283</v>
      </c>
      <c r="D514" s="54" t="s">
        <v>429</v>
      </c>
      <c r="E514" s="60" t="s">
        <v>430</v>
      </c>
      <c r="F514" s="85" t="s">
        <v>557</v>
      </c>
      <c r="G514" s="85" t="s">
        <v>558</v>
      </c>
      <c r="H514" s="86" t="s">
        <v>559</v>
      </c>
      <c r="I514" s="87" t="str">
        <f t="shared" si="20"/>
        <v>Golay0102_S1015</v>
      </c>
      <c r="J514" s="87" t="str">
        <f t="shared" si="21"/>
        <v>gtaACTCCTTGTGTTcgACACACCGCCCGTCGCTACT</v>
      </c>
      <c r="K514" s="54" t="s">
        <v>623</v>
      </c>
      <c r="L514" s="60" t="s">
        <v>1928</v>
      </c>
      <c r="M514" s="54" t="s">
        <v>561</v>
      </c>
      <c r="N514" s="85">
        <v>5</v>
      </c>
      <c r="O514" s="54" t="s">
        <v>564</v>
      </c>
      <c r="P514" s="54">
        <v>37</v>
      </c>
    </row>
    <row r="515" spans="2:16">
      <c r="B515" s="54" t="s">
        <v>70</v>
      </c>
      <c r="C515" s="54" t="s">
        <v>1284</v>
      </c>
      <c r="D515" s="54" t="s">
        <v>431</v>
      </c>
      <c r="E515" s="60" t="s">
        <v>432</v>
      </c>
      <c r="F515" s="85" t="s">
        <v>557</v>
      </c>
      <c r="G515" s="85" t="s">
        <v>558</v>
      </c>
      <c r="H515" s="86" t="s">
        <v>559</v>
      </c>
      <c r="I515" s="87" t="str">
        <f t="shared" si="20"/>
        <v>Golay0103_S0370</v>
      </c>
      <c r="J515" s="87" t="str">
        <f t="shared" si="21"/>
        <v>gtaGTCACGGACATTcgACACACCGCCCGTCGCTACT</v>
      </c>
      <c r="K515" s="54" t="s">
        <v>623</v>
      </c>
      <c r="L515" s="60" t="s">
        <v>1928</v>
      </c>
      <c r="M515" s="54" t="s">
        <v>561</v>
      </c>
      <c r="N515" s="85">
        <v>5</v>
      </c>
      <c r="O515" s="54" t="s">
        <v>564</v>
      </c>
      <c r="P515" s="54">
        <v>37</v>
      </c>
    </row>
    <row r="516" spans="2:16">
      <c r="B516" s="54" t="s">
        <v>69</v>
      </c>
      <c r="C516" s="54" t="s">
        <v>1285</v>
      </c>
      <c r="D516" s="54" t="s">
        <v>433</v>
      </c>
      <c r="E516" s="60" t="s">
        <v>434</v>
      </c>
      <c r="F516" s="85" t="s">
        <v>557</v>
      </c>
      <c r="G516" s="85" t="s">
        <v>558</v>
      </c>
      <c r="H516" s="86" t="s">
        <v>559</v>
      </c>
      <c r="I516" s="87" t="str">
        <f t="shared" si="20"/>
        <v>Golay0104_S0755</v>
      </c>
      <c r="J516" s="87" t="str">
        <f t="shared" si="21"/>
        <v>gtaGCGAGCGAAGTAcgACACACCGCCCGTCGCTACT</v>
      </c>
      <c r="K516" s="54" t="s">
        <v>623</v>
      </c>
      <c r="L516" s="60" t="s">
        <v>1928</v>
      </c>
      <c r="M516" s="54" t="s">
        <v>561</v>
      </c>
      <c r="N516" s="85">
        <v>5</v>
      </c>
      <c r="O516" s="54" t="s">
        <v>564</v>
      </c>
      <c r="P516" s="54">
        <v>37</v>
      </c>
    </row>
    <row r="517" spans="2:16">
      <c r="B517" s="54" t="s">
        <v>68</v>
      </c>
      <c r="C517" s="54" t="s">
        <v>1286</v>
      </c>
      <c r="D517" s="54" t="s">
        <v>435</v>
      </c>
      <c r="E517" s="60" t="s">
        <v>436</v>
      </c>
      <c r="F517" s="85" t="s">
        <v>557</v>
      </c>
      <c r="G517" s="85" t="s">
        <v>558</v>
      </c>
      <c r="H517" s="86" t="s">
        <v>559</v>
      </c>
      <c r="I517" s="87" t="str">
        <f t="shared" si="20"/>
        <v>Golay0105_S1052</v>
      </c>
      <c r="J517" s="87" t="str">
        <f t="shared" si="21"/>
        <v>gtaATCTACCGAAGCcgACACACCGCCCGTCGCTACT</v>
      </c>
      <c r="K517" s="54" t="s">
        <v>623</v>
      </c>
      <c r="L517" s="60" t="s">
        <v>1928</v>
      </c>
      <c r="M517" s="54" t="s">
        <v>561</v>
      </c>
      <c r="N517" s="85">
        <v>5</v>
      </c>
      <c r="O517" s="54" t="s">
        <v>564</v>
      </c>
      <c r="P517" s="54">
        <v>37</v>
      </c>
    </row>
    <row r="518" spans="2:16">
      <c r="B518" s="54" t="s">
        <v>67</v>
      </c>
      <c r="C518" s="54" t="s">
        <v>1287</v>
      </c>
      <c r="D518" s="54" t="s">
        <v>437</v>
      </c>
      <c r="E518" s="60" t="s">
        <v>438</v>
      </c>
      <c r="F518" s="85" t="s">
        <v>557</v>
      </c>
      <c r="G518" s="85" t="s">
        <v>558</v>
      </c>
      <c r="H518" s="86" t="s">
        <v>559</v>
      </c>
      <c r="I518" s="87" t="str">
        <f t="shared" si="20"/>
        <v>Golay0106_S0760</v>
      </c>
      <c r="J518" s="87" t="str">
        <f t="shared" si="21"/>
        <v>gtaACTTGGTGTAAGcgACACACCGCCCGTCGCTACT</v>
      </c>
      <c r="K518" s="54" t="s">
        <v>623</v>
      </c>
      <c r="L518" s="60" t="s">
        <v>1928</v>
      </c>
      <c r="M518" s="54" t="s">
        <v>561</v>
      </c>
      <c r="N518" s="85">
        <v>5</v>
      </c>
      <c r="O518" s="54" t="s">
        <v>564</v>
      </c>
      <c r="P518" s="54">
        <v>37</v>
      </c>
    </row>
    <row r="519" spans="2:16">
      <c r="B519" s="54" t="s">
        <v>66</v>
      </c>
      <c r="C519" s="54" t="s">
        <v>1288</v>
      </c>
      <c r="D519" s="54" t="s">
        <v>439</v>
      </c>
      <c r="E519" s="60" t="s">
        <v>440</v>
      </c>
      <c r="F519" s="85" t="s">
        <v>557</v>
      </c>
      <c r="G519" s="85" t="s">
        <v>558</v>
      </c>
      <c r="H519" s="86" t="s">
        <v>559</v>
      </c>
      <c r="I519" s="87" t="str">
        <f t="shared" si="20"/>
        <v>Golay0107_S0926</v>
      </c>
      <c r="J519" s="87" t="str">
        <f t="shared" si="21"/>
        <v>gtaTCTTGGAGGTCAcgACACACCGCCCGTCGCTACT</v>
      </c>
      <c r="K519" s="54" t="s">
        <v>623</v>
      </c>
      <c r="L519" s="60" t="s">
        <v>1928</v>
      </c>
      <c r="M519" s="54" t="s">
        <v>561</v>
      </c>
      <c r="N519" s="85">
        <v>5</v>
      </c>
      <c r="O519" s="54" t="s">
        <v>564</v>
      </c>
      <c r="P519" s="54">
        <v>37</v>
      </c>
    </row>
    <row r="520" spans="2:16">
      <c r="B520" s="54" t="s">
        <v>65</v>
      </c>
      <c r="C520" s="54" t="s">
        <v>1289</v>
      </c>
      <c r="D520" s="54" t="s">
        <v>441</v>
      </c>
      <c r="E520" s="60" t="s">
        <v>442</v>
      </c>
      <c r="F520" s="85" t="s">
        <v>557</v>
      </c>
      <c r="G520" s="85" t="s">
        <v>558</v>
      </c>
      <c r="H520" s="86" t="s">
        <v>559</v>
      </c>
      <c r="I520" s="87" t="str">
        <f t="shared" si="20"/>
        <v>Golay0108_S0410</v>
      </c>
      <c r="J520" s="87" t="str">
        <f t="shared" si="21"/>
        <v>gtaTCACCTCCTTGTcgACACACCGCCCGTCGCTACT</v>
      </c>
      <c r="K520" s="54" t="s">
        <v>623</v>
      </c>
      <c r="L520" s="60" t="s">
        <v>1928</v>
      </c>
      <c r="M520" s="54" t="s">
        <v>561</v>
      </c>
      <c r="N520" s="85">
        <v>5</v>
      </c>
      <c r="O520" s="54" t="s">
        <v>564</v>
      </c>
      <c r="P520" s="54">
        <v>37</v>
      </c>
    </row>
    <row r="521" spans="2:16">
      <c r="B521" s="54" t="s">
        <v>64</v>
      </c>
      <c r="C521" s="54" t="s">
        <v>1290</v>
      </c>
      <c r="D521" s="54" t="s">
        <v>443</v>
      </c>
      <c r="E521" s="60" t="s">
        <v>444</v>
      </c>
      <c r="F521" s="85" t="s">
        <v>557</v>
      </c>
      <c r="G521" s="85" t="s">
        <v>558</v>
      </c>
      <c r="H521" s="86" t="s">
        <v>559</v>
      </c>
      <c r="I521" s="87" t="str">
        <f t="shared" si="20"/>
        <v>Golay0109_S0729</v>
      </c>
      <c r="J521" s="87" t="str">
        <f t="shared" si="21"/>
        <v>gtaGCACACCTGATAcgACACACCGCCCGTCGCTACT</v>
      </c>
      <c r="K521" s="54" t="s">
        <v>623</v>
      </c>
      <c r="L521" s="60" t="s">
        <v>1928</v>
      </c>
      <c r="M521" s="54" t="s">
        <v>561</v>
      </c>
      <c r="N521" s="85">
        <v>5</v>
      </c>
      <c r="O521" s="54" t="s">
        <v>564</v>
      </c>
      <c r="P521" s="54">
        <v>37</v>
      </c>
    </row>
    <row r="522" spans="2:16">
      <c r="B522" s="54" t="s">
        <v>63</v>
      </c>
      <c r="C522" s="54" t="s">
        <v>1291</v>
      </c>
      <c r="D522" s="54" t="s">
        <v>445</v>
      </c>
      <c r="E522" s="60" t="s">
        <v>446</v>
      </c>
      <c r="F522" s="85" t="s">
        <v>557</v>
      </c>
      <c r="G522" s="85" t="s">
        <v>558</v>
      </c>
      <c r="H522" s="86" t="s">
        <v>559</v>
      </c>
      <c r="I522" s="87" t="str">
        <f t="shared" si="20"/>
        <v>Golay0110_S0498</v>
      </c>
      <c r="J522" s="87" t="str">
        <f t="shared" si="21"/>
        <v>gtaGCGACAATTACAcgACACACCGCCCGTCGCTACT</v>
      </c>
      <c r="K522" s="54" t="s">
        <v>623</v>
      </c>
      <c r="L522" s="60" t="s">
        <v>1928</v>
      </c>
      <c r="M522" s="54" t="s">
        <v>561</v>
      </c>
      <c r="N522" s="85">
        <v>5</v>
      </c>
      <c r="O522" s="54" t="s">
        <v>564</v>
      </c>
      <c r="P522" s="54">
        <v>37</v>
      </c>
    </row>
    <row r="523" spans="2:16">
      <c r="B523" s="54" t="s">
        <v>62</v>
      </c>
      <c r="C523" s="54" t="s">
        <v>1292</v>
      </c>
      <c r="D523" s="54" t="s">
        <v>447</v>
      </c>
      <c r="E523" s="60" t="s">
        <v>448</v>
      </c>
      <c r="F523" s="85" t="s">
        <v>557</v>
      </c>
      <c r="G523" s="85" t="s">
        <v>558</v>
      </c>
      <c r="H523" s="86" t="s">
        <v>559</v>
      </c>
      <c r="I523" s="87" t="str">
        <f t="shared" si="20"/>
        <v>Golay0111_S0628</v>
      </c>
      <c r="J523" s="87" t="str">
        <f t="shared" si="21"/>
        <v>gtaTCATGCTCCATTcgACACACCGCCCGTCGCTACT</v>
      </c>
      <c r="K523" s="54" t="s">
        <v>623</v>
      </c>
      <c r="L523" s="60" t="s">
        <v>1928</v>
      </c>
      <c r="M523" s="54" t="s">
        <v>561</v>
      </c>
      <c r="N523" s="85">
        <v>5</v>
      </c>
      <c r="O523" s="54" t="s">
        <v>564</v>
      </c>
      <c r="P523" s="54">
        <v>37</v>
      </c>
    </row>
    <row r="524" spans="2:16">
      <c r="B524" s="54" t="s">
        <v>61</v>
      </c>
      <c r="C524" s="54" t="s">
        <v>1293</v>
      </c>
      <c r="D524" s="54" t="s">
        <v>449</v>
      </c>
      <c r="E524" s="60" t="s">
        <v>450</v>
      </c>
      <c r="F524" s="85" t="s">
        <v>557</v>
      </c>
      <c r="G524" s="85" t="s">
        <v>558</v>
      </c>
      <c r="H524" s="86" t="s">
        <v>559</v>
      </c>
      <c r="I524" s="87" t="str">
        <f t="shared" si="20"/>
        <v>Golay0112_S0706</v>
      </c>
      <c r="J524" s="87" t="str">
        <f t="shared" si="21"/>
        <v>gtaAGCTGTCAAGCTcgACACACCGCCCGTCGCTACT</v>
      </c>
      <c r="K524" s="54" t="s">
        <v>623</v>
      </c>
      <c r="L524" s="60" t="s">
        <v>1928</v>
      </c>
      <c r="M524" s="54" t="s">
        <v>561</v>
      </c>
      <c r="N524" s="85">
        <v>5</v>
      </c>
      <c r="O524" s="54" t="s">
        <v>564</v>
      </c>
      <c r="P524" s="54">
        <v>37</v>
      </c>
    </row>
    <row r="525" spans="2:16">
      <c r="B525" s="54" t="s">
        <v>60</v>
      </c>
      <c r="C525" s="54" t="s">
        <v>1294</v>
      </c>
      <c r="D525" s="54" t="s">
        <v>451</v>
      </c>
      <c r="E525" s="60" t="s">
        <v>452</v>
      </c>
      <c r="F525" s="85" t="s">
        <v>557</v>
      </c>
      <c r="G525" s="85" t="s">
        <v>558</v>
      </c>
      <c r="H525" s="86" t="s">
        <v>559</v>
      </c>
      <c r="I525" s="87" t="str">
        <f t="shared" si="20"/>
        <v>Golay0113_S0929</v>
      </c>
      <c r="J525" s="87" t="str">
        <f t="shared" si="21"/>
        <v>gtaGAGAGCAACAGAcgACACACCGCCCGTCGCTACT</v>
      </c>
      <c r="K525" s="54" t="s">
        <v>623</v>
      </c>
      <c r="L525" s="60" t="s">
        <v>1928</v>
      </c>
      <c r="M525" s="54" t="s">
        <v>561</v>
      </c>
      <c r="N525" s="85">
        <v>5</v>
      </c>
      <c r="O525" s="54" t="s">
        <v>564</v>
      </c>
      <c r="P525" s="54">
        <v>37</v>
      </c>
    </row>
    <row r="526" spans="2:16">
      <c r="B526" s="54" t="s">
        <v>59</v>
      </c>
      <c r="C526" s="54" t="s">
        <v>1295</v>
      </c>
      <c r="D526" s="54" t="s">
        <v>453</v>
      </c>
      <c r="E526" s="60" t="s">
        <v>454</v>
      </c>
      <c r="F526" s="85" t="s">
        <v>557</v>
      </c>
      <c r="G526" s="85" t="s">
        <v>558</v>
      </c>
      <c r="H526" s="86" t="s">
        <v>559</v>
      </c>
      <c r="I526" s="87" t="str">
        <f t="shared" si="20"/>
        <v>Golay0114_S1029</v>
      </c>
      <c r="J526" s="87" t="str">
        <f t="shared" si="21"/>
        <v>gtaTACTCGGGAACTcgACACACCGCCCGTCGCTACT</v>
      </c>
      <c r="K526" s="54" t="s">
        <v>623</v>
      </c>
      <c r="L526" s="60" t="s">
        <v>1928</v>
      </c>
      <c r="M526" s="54" t="s">
        <v>561</v>
      </c>
      <c r="N526" s="85">
        <v>5</v>
      </c>
      <c r="O526" s="54" t="s">
        <v>564</v>
      </c>
      <c r="P526" s="54">
        <v>37</v>
      </c>
    </row>
    <row r="527" spans="2:16">
      <c r="B527" s="54" t="s">
        <v>58</v>
      </c>
      <c r="C527" s="54" t="s">
        <v>1296</v>
      </c>
      <c r="D527" s="54" t="s">
        <v>455</v>
      </c>
      <c r="E527" s="60" t="s">
        <v>456</v>
      </c>
      <c r="F527" s="85" t="s">
        <v>557</v>
      </c>
      <c r="G527" s="85" t="s">
        <v>558</v>
      </c>
      <c r="H527" s="86" t="s">
        <v>559</v>
      </c>
      <c r="I527" s="87" t="str">
        <f t="shared" si="20"/>
        <v>Golay0115_S0467</v>
      </c>
      <c r="J527" s="87" t="str">
        <f t="shared" si="21"/>
        <v>gtaCGTGCTTAGGCTcgACACACCGCCCGTCGCTACT</v>
      </c>
      <c r="K527" s="54" t="s">
        <v>623</v>
      </c>
      <c r="L527" s="60" t="s">
        <v>1928</v>
      </c>
      <c r="M527" s="54" t="s">
        <v>561</v>
      </c>
      <c r="N527" s="85">
        <v>5</v>
      </c>
      <c r="O527" s="54" t="s">
        <v>564</v>
      </c>
      <c r="P527" s="54">
        <v>37</v>
      </c>
    </row>
    <row r="528" spans="2:16">
      <c r="B528" s="54" t="s">
        <v>57</v>
      </c>
      <c r="C528" s="54" t="s">
        <v>1297</v>
      </c>
      <c r="D528" s="54" t="s">
        <v>457</v>
      </c>
      <c r="E528" s="60" t="s">
        <v>458</v>
      </c>
      <c r="F528" s="85" t="s">
        <v>557</v>
      </c>
      <c r="G528" s="85" t="s">
        <v>558</v>
      </c>
      <c r="H528" s="86" t="s">
        <v>559</v>
      </c>
      <c r="I528" s="87" t="str">
        <f t="shared" si="20"/>
        <v>Golay0116_S1018</v>
      </c>
      <c r="J528" s="87" t="str">
        <f t="shared" si="21"/>
        <v>gtaTACCGAAGGTATcgACACACCGCCCGTCGCTACT</v>
      </c>
      <c r="K528" s="54" t="s">
        <v>623</v>
      </c>
      <c r="L528" s="60" t="s">
        <v>1928</v>
      </c>
      <c r="M528" s="54" t="s">
        <v>561</v>
      </c>
      <c r="N528" s="85">
        <v>5</v>
      </c>
      <c r="O528" s="54" t="s">
        <v>564</v>
      </c>
      <c r="P528" s="54">
        <v>37</v>
      </c>
    </row>
    <row r="529" spans="2:16">
      <c r="B529" s="54" t="s">
        <v>56</v>
      </c>
      <c r="C529" s="54" t="s">
        <v>1298</v>
      </c>
      <c r="D529" s="54" t="s">
        <v>459</v>
      </c>
      <c r="E529" s="60" t="s">
        <v>460</v>
      </c>
      <c r="F529" s="85" t="s">
        <v>557</v>
      </c>
      <c r="G529" s="85" t="s">
        <v>558</v>
      </c>
      <c r="H529" s="86" t="s">
        <v>559</v>
      </c>
      <c r="I529" s="87" t="str">
        <f t="shared" si="20"/>
        <v>Golay0117_S0821</v>
      </c>
      <c r="J529" s="87" t="str">
        <f t="shared" si="21"/>
        <v>gtaCACTCATCATTCcgACACACCGCCCGTCGCTACT</v>
      </c>
      <c r="K529" s="54" t="s">
        <v>623</v>
      </c>
      <c r="L529" s="60" t="s">
        <v>1928</v>
      </c>
      <c r="M529" s="54" t="s">
        <v>561</v>
      </c>
      <c r="N529" s="85">
        <v>5</v>
      </c>
      <c r="O529" s="54" t="s">
        <v>25</v>
      </c>
      <c r="P529" s="54">
        <v>37</v>
      </c>
    </row>
    <row r="530" spans="2:16">
      <c r="B530" s="54" t="s">
        <v>55</v>
      </c>
      <c r="C530" s="54" t="s">
        <v>1299</v>
      </c>
      <c r="D530" s="54" t="s">
        <v>461</v>
      </c>
      <c r="E530" s="60" t="s">
        <v>462</v>
      </c>
      <c r="F530" s="85" t="s">
        <v>557</v>
      </c>
      <c r="G530" s="85" t="s">
        <v>558</v>
      </c>
      <c r="H530" s="86" t="s">
        <v>559</v>
      </c>
      <c r="I530" s="87" t="str">
        <f t="shared" si="20"/>
        <v>Golay0118_S0630</v>
      </c>
      <c r="J530" s="87" t="str">
        <f t="shared" si="21"/>
        <v>gtaGTATTTCGGACGcgACACACCGCCCGTCGCTACT</v>
      </c>
      <c r="K530" s="54" t="s">
        <v>623</v>
      </c>
      <c r="L530" s="60" t="s">
        <v>1928</v>
      </c>
      <c r="M530" s="54" t="s">
        <v>561</v>
      </c>
      <c r="N530" s="85">
        <v>5</v>
      </c>
      <c r="O530" s="54" t="s">
        <v>564</v>
      </c>
      <c r="P530" s="54">
        <v>37</v>
      </c>
    </row>
    <row r="531" spans="2:16">
      <c r="B531" s="54" t="s">
        <v>54</v>
      </c>
      <c r="C531" s="54" t="s">
        <v>1300</v>
      </c>
      <c r="D531" s="54" t="s">
        <v>463</v>
      </c>
      <c r="E531" s="60" t="s">
        <v>464</v>
      </c>
      <c r="F531" s="85" t="s">
        <v>557</v>
      </c>
      <c r="G531" s="85" t="s">
        <v>558</v>
      </c>
      <c r="H531" s="86" t="s">
        <v>559</v>
      </c>
      <c r="I531" s="87" t="str">
        <f t="shared" si="20"/>
        <v>Golay0119_S0785</v>
      </c>
      <c r="J531" s="87" t="str">
        <f t="shared" si="21"/>
        <v>gtaTATCTATCCTGCcgACACACCGCCCGTCGCTACT</v>
      </c>
      <c r="K531" s="54" t="s">
        <v>623</v>
      </c>
      <c r="L531" s="60" t="s">
        <v>1928</v>
      </c>
      <c r="M531" s="54" t="s">
        <v>561</v>
      </c>
      <c r="N531" s="85">
        <v>5</v>
      </c>
      <c r="O531" s="54" t="s">
        <v>564</v>
      </c>
      <c r="P531" s="54">
        <v>37</v>
      </c>
    </row>
    <row r="532" spans="2:16">
      <c r="B532" s="54" t="s">
        <v>53</v>
      </c>
      <c r="C532" s="54" t="s">
        <v>1301</v>
      </c>
      <c r="D532" s="54" t="s">
        <v>465</v>
      </c>
      <c r="E532" s="60" t="s">
        <v>466</v>
      </c>
      <c r="F532" s="85" t="s">
        <v>557</v>
      </c>
      <c r="G532" s="85" t="s">
        <v>558</v>
      </c>
      <c r="H532" s="86" t="s">
        <v>559</v>
      </c>
      <c r="I532" s="87" t="str">
        <f t="shared" si="20"/>
        <v>Golay0120_S0855</v>
      </c>
      <c r="J532" s="87" t="str">
        <f t="shared" si="21"/>
        <v>gtaTTGCCAAGAGTCcgACACACCGCCCGTCGCTACT</v>
      </c>
      <c r="K532" s="54" t="s">
        <v>623</v>
      </c>
      <c r="L532" s="60" t="s">
        <v>1928</v>
      </c>
      <c r="M532" s="54" t="s">
        <v>561</v>
      </c>
      <c r="N532" s="85">
        <v>5</v>
      </c>
      <c r="O532" s="54" t="s">
        <v>564</v>
      </c>
      <c r="P532" s="54">
        <v>37</v>
      </c>
    </row>
    <row r="533" spans="2:16">
      <c r="B533" s="54" t="s">
        <v>52</v>
      </c>
      <c r="C533" s="54" t="s">
        <v>1302</v>
      </c>
      <c r="D533" s="54" t="s">
        <v>467</v>
      </c>
      <c r="E533" s="60" t="s">
        <v>468</v>
      </c>
      <c r="F533" s="85" t="s">
        <v>557</v>
      </c>
      <c r="G533" s="85" t="s">
        <v>558</v>
      </c>
      <c r="H533" s="86" t="s">
        <v>559</v>
      </c>
      <c r="I533" s="87" t="str">
        <f t="shared" si="20"/>
        <v>Golay0121_S0986</v>
      </c>
      <c r="J533" s="87" t="str">
        <f t="shared" si="21"/>
        <v>gtaAGTAGCGGAAGAcgACACACCGCCCGTCGCTACT</v>
      </c>
      <c r="K533" s="54" t="s">
        <v>623</v>
      </c>
      <c r="L533" s="60" t="s">
        <v>1928</v>
      </c>
      <c r="M533" s="54" t="s">
        <v>561</v>
      </c>
      <c r="N533" s="85">
        <v>5</v>
      </c>
      <c r="O533" s="54" t="s">
        <v>564</v>
      </c>
      <c r="P533" s="54">
        <v>37</v>
      </c>
    </row>
    <row r="534" spans="2:16">
      <c r="B534" s="54" t="s">
        <v>51</v>
      </c>
      <c r="C534" s="54" t="s">
        <v>1303</v>
      </c>
      <c r="D534" s="54" t="s">
        <v>469</v>
      </c>
      <c r="E534" s="60" t="s">
        <v>470</v>
      </c>
      <c r="F534" s="85" t="s">
        <v>557</v>
      </c>
      <c r="G534" s="85" t="s">
        <v>558</v>
      </c>
      <c r="H534" s="86" t="s">
        <v>559</v>
      </c>
      <c r="I534" s="87" t="str">
        <f t="shared" si="20"/>
        <v>Golay0122_S0849</v>
      </c>
      <c r="J534" s="87" t="str">
        <f t="shared" si="21"/>
        <v>gtaGCAATTAGGTACcgACACACCGCCCGTCGCTACT</v>
      </c>
      <c r="K534" s="54" t="s">
        <v>623</v>
      </c>
      <c r="L534" s="60" t="s">
        <v>1928</v>
      </c>
      <c r="M534" s="54" t="s">
        <v>561</v>
      </c>
      <c r="N534" s="85">
        <v>5</v>
      </c>
      <c r="O534" s="54" t="s">
        <v>564</v>
      </c>
      <c r="P534" s="54">
        <v>37</v>
      </c>
    </row>
    <row r="535" spans="2:16">
      <c r="B535" s="54" t="s">
        <v>50</v>
      </c>
      <c r="C535" s="54" t="s">
        <v>1304</v>
      </c>
      <c r="D535" s="54" t="s">
        <v>471</v>
      </c>
      <c r="E535" s="60" t="s">
        <v>472</v>
      </c>
      <c r="F535" s="85" t="s">
        <v>557</v>
      </c>
      <c r="G535" s="85" t="s">
        <v>558</v>
      </c>
      <c r="H535" s="86" t="s">
        <v>559</v>
      </c>
      <c r="I535" s="87" t="str">
        <f t="shared" si="20"/>
        <v>Golay0123_S0510</v>
      </c>
      <c r="J535" s="87" t="str">
        <f t="shared" si="21"/>
        <v>gtaCATACCGTGAGTcgACACACCGCCCGTCGCTACT</v>
      </c>
      <c r="K535" s="54" t="s">
        <v>623</v>
      </c>
      <c r="L535" s="60" t="s">
        <v>1928</v>
      </c>
      <c r="M535" s="54" t="s">
        <v>561</v>
      </c>
      <c r="N535" s="85">
        <v>5</v>
      </c>
      <c r="O535" s="54" t="s">
        <v>564</v>
      </c>
      <c r="P535" s="54">
        <v>37</v>
      </c>
    </row>
    <row r="536" spans="2:16">
      <c r="B536" s="54" t="s">
        <v>49</v>
      </c>
      <c r="C536" s="54" t="s">
        <v>1305</v>
      </c>
      <c r="D536" s="54" t="s">
        <v>473</v>
      </c>
      <c r="E536" s="60" t="s">
        <v>474</v>
      </c>
      <c r="F536" s="85" t="s">
        <v>557</v>
      </c>
      <c r="G536" s="85" t="s">
        <v>558</v>
      </c>
      <c r="H536" s="86" t="s">
        <v>559</v>
      </c>
      <c r="I536" s="87" t="str">
        <f t="shared" si="20"/>
        <v>Golay0124_S0880</v>
      </c>
      <c r="J536" s="87" t="str">
        <f t="shared" si="21"/>
        <v>gtaATGTGTGTAGACcgACACACCGCCCGTCGCTACT</v>
      </c>
      <c r="K536" s="54" t="s">
        <v>623</v>
      </c>
      <c r="L536" s="60" t="s">
        <v>1928</v>
      </c>
      <c r="M536" s="54" t="s">
        <v>561</v>
      </c>
      <c r="N536" s="85">
        <v>5</v>
      </c>
      <c r="O536" s="54" t="s">
        <v>564</v>
      </c>
      <c r="P536" s="54">
        <v>37</v>
      </c>
    </row>
    <row r="537" spans="2:16">
      <c r="B537" s="54" t="s">
        <v>48</v>
      </c>
      <c r="C537" s="54" t="s">
        <v>1306</v>
      </c>
      <c r="D537" s="54" t="s">
        <v>475</v>
      </c>
      <c r="E537" s="60" t="s">
        <v>476</v>
      </c>
      <c r="F537" s="85" t="s">
        <v>557</v>
      </c>
      <c r="G537" s="85" t="s">
        <v>558</v>
      </c>
      <c r="H537" s="86" t="s">
        <v>559</v>
      </c>
      <c r="I537" s="87" t="str">
        <f t="shared" si="20"/>
        <v>Golay0125_S0703</v>
      </c>
      <c r="J537" s="87" t="str">
        <f t="shared" si="21"/>
        <v>gtaCCTGCGAAGTATcgACACACCGCCCGTCGCTACT</v>
      </c>
      <c r="K537" s="54" t="s">
        <v>623</v>
      </c>
      <c r="L537" s="60" t="s">
        <v>1928</v>
      </c>
      <c r="M537" s="54" t="s">
        <v>561</v>
      </c>
      <c r="N537" s="85">
        <v>5</v>
      </c>
      <c r="O537" s="54" t="s">
        <v>564</v>
      </c>
      <c r="P537" s="54">
        <v>37</v>
      </c>
    </row>
    <row r="538" spans="2:16">
      <c r="B538" s="54" t="s">
        <v>47</v>
      </c>
      <c r="C538" s="54" t="s">
        <v>1307</v>
      </c>
      <c r="D538" s="54" t="s">
        <v>477</v>
      </c>
      <c r="E538" s="60" t="s">
        <v>478</v>
      </c>
      <c r="F538" s="85" t="s">
        <v>557</v>
      </c>
      <c r="G538" s="85" t="s">
        <v>558</v>
      </c>
      <c r="H538" s="86" t="s">
        <v>559</v>
      </c>
      <c r="I538" s="87" t="str">
        <f t="shared" si="20"/>
        <v>Golay0126_S0872</v>
      </c>
      <c r="J538" s="87" t="str">
        <f t="shared" si="21"/>
        <v>gtaTTCTCTCGACATcgACACACCGCCCGTCGCTACT</v>
      </c>
      <c r="K538" s="54" t="s">
        <v>623</v>
      </c>
      <c r="L538" s="60" t="s">
        <v>1928</v>
      </c>
      <c r="M538" s="54" t="s">
        <v>561</v>
      </c>
      <c r="N538" s="85">
        <v>5</v>
      </c>
      <c r="O538" s="54" t="s">
        <v>564</v>
      </c>
      <c r="P538" s="54">
        <v>37</v>
      </c>
    </row>
    <row r="539" spans="2:16">
      <c r="B539" s="54" t="s">
        <v>46</v>
      </c>
      <c r="C539" s="54" t="s">
        <v>1308</v>
      </c>
      <c r="D539" s="54" t="s">
        <v>479</v>
      </c>
      <c r="E539" s="60" t="s">
        <v>480</v>
      </c>
      <c r="F539" s="85" t="s">
        <v>557</v>
      </c>
      <c r="G539" s="85" t="s">
        <v>558</v>
      </c>
      <c r="H539" s="86" t="s">
        <v>559</v>
      </c>
      <c r="I539" s="87" t="str">
        <f t="shared" si="20"/>
        <v>Golay0127_S0378</v>
      </c>
      <c r="J539" s="87" t="str">
        <f t="shared" si="21"/>
        <v>gtaGCTCTCCGTAGAcgACACACCGCCCGTCGCTACT</v>
      </c>
      <c r="K539" s="54" t="s">
        <v>623</v>
      </c>
      <c r="L539" s="60" t="s">
        <v>1928</v>
      </c>
      <c r="M539" s="54" t="s">
        <v>561</v>
      </c>
      <c r="N539" s="85">
        <v>5</v>
      </c>
      <c r="O539" s="54" t="s">
        <v>564</v>
      </c>
      <c r="P539" s="54">
        <v>37</v>
      </c>
    </row>
    <row r="540" spans="2:16">
      <c r="B540" s="54" t="s">
        <v>45</v>
      </c>
      <c r="C540" s="54" t="s">
        <v>1309</v>
      </c>
      <c r="D540" s="54" t="s">
        <v>481</v>
      </c>
      <c r="E540" s="60" t="s">
        <v>482</v>
      </c>
      <c r="F540" s="85" t="s">
        <v>557</v>
      </c>
      <c r="G540" s="85" t="s">
        <v>558</v>
      </c>
      <c r="H540" s="86" t="s">
        <v>559</v>
      </c>
      <c r="I540" s="87" t="str">
        <f t="shared" si="20"/>
        <v>Golay0128_S0619</v>
      </c>
      <c r="J540" s="87" t="str">
        <f t="shared" si="21"/>
        <v>gtaGTTAAGCTGACCcgACACACCGCCCGTCGCTACT</v>
      </c>
      <c r="K540" s="54" t="s">
        <v>623</v>
      </c>
      <c r="L540" s="60" t="s">
        <v>1928</v>
      </c>
      <c r="M540" s="54" t="s">
        <v>561</v>
      </c>
      <c r="N540" s="85">
        <v>5</v>
      </c>
      <c r="O540" s="54" t="s">
        <v>564</v>
      </c>
      <c r="P540" s="54">
        <v>37</v>
      </c>
    </row>
    <row r="541" spans="2:16">
      <c r="B541" s="54" t="s">
        <v>44</v>
      </c>
      <c r="C541" s="54" t="s">
        <v>1310</v>
      </c>
      <c r="D541" s="54" t="s">
        <v>483</v>
      </c>
      <c r="E541" s="60" t="s">
        <v>484</v>
      </c>
      <c r="F541" s="85" t="s">
        <v>557</v>
      </c>
      <c r="G541" s="85" t="s">
        <v>558</v>
      </c>
      <c r="H541" s="86" t="s">
        <v>559</v>
      </c>
      <c r="I541" s="87" t="str">
        <f t="shared" si="20"/>
        <v>Golay0129_S0477</v>
      </c>
      <c r="J541" s="87" t="str">
        <f t="shared" si="21"/>
        <v>gtaATGCCATGCCGTcgACACACCGCCCGTCGCTACT</v>
      </c>
      <c r="K541" s="54" t="s">
        <v>623</v>
      </c>
      <c r="L541" s="60" t="s">
        <v>1928</v>
      </c>
      <c r="M541" s="54" t="s">
        <v>561</v>
      </c>
      <c r="N541" s="85">
        <v>5</v>
      </c>
      <c r="O541" s="54" t="s">
        <v>564</v>
      </c>
      <c r="P541" s="54">
        <v>37</v>
      </c>
    </row>
    <row r="542" spans="2:16">
      <c r="B542" s="54" t="s">
        <v>43</v>
      </c>
      <c r="C542" s="54" t="s">
        <v>1311</v>
      </c>
      <c r="D542" s="54" t="s">
        <v>485</v>
      </c>
      <c r="E542" s="60" t="s">
        <v>486</v>
      </c>
      <c r="F542" s="85" t="s">
        <v>557</v>
      </c>
      <c r="G542" s="85" t="s">
        <v>558</v>
      </c>
      <c r="H542" s="86" t="s">
        <v>559</v>
      </c>
      <c r="I542" s="87" t="str">
        <f t="shared" si="20"/>
        <v>Golay0130_S0657</v>
      </c>
      <c r="J542" s="87" t="str">
        <f t="shared" si="21"/>
        <v>gtaGACATTGTCACGcgACACACCGCCCGTCGCTACT</v>
      </c>
      <c r="K542" s="54" t="s">
        <v>623</v>
      </c>
      <c r="L542" s="60" t="s">
        <v>1928</v>
      </c>
      <c r="M542" s="54" t="s">
        <v>561</v>
      </c>
      <c r="N542" s="85">
        <v>5</v>
      </c>
      <c r="O542" s="54" t="s">
        <v>564</v>
      </c>
      <c r="P542" s="54">
        <v>37</v>
      </c>
    </row>
    <row r="543" spans="2:16">
      <c r="B543" s="54" t="s">
        <v>42</v>
      </c>
      <c r="C543" s="84" t="s">
        <v>1312</v>
      </c>
      <c r="D543" s="54" t="s">
        <v>487</v>
      </c>
      <c r="E543" s="60" t="s">
        <v>488</v>
      </c>
      <c r="F543" s="85" t="s">
        <v>557</v>
      </c>
      <c r="G543" s="85" t="s">
        <v>558</v>
      </c>
      <c r="H543" s="86" t="s">
        <v>559</v>
      </c>
      <c r="I543" s="87" t="str">
        <f t="shared" si="20"/>
        <v>Golay0131_AMS237</v>
      </c>
      <c r="J543" s="87" t="str">
        <f t="shared" si="21"/>
        <v>gtaGCCAACAACCATcgACACACCGCCCGTCGCTACT</v>
      </c>
      <c r="K543" s="54" t="s">
        <v>623</v>
      </c>
      <c r="L543" s="60" t="s">
        <v>1928</v>
      </c>
      <c r="M543" s="54" t="s">
        <v>561</v>
      </c>
      <c r="N543" s="85">
        <v>5</v>
      </c>
      <c r="O543" s="54" t="s">
        <v>564</v>
      </c>
      <c r="P543" s="54">
        <v>37</v>
      </c>
    </row>
    <row r="544" spans="2:16">
      <c r="B544" s="54" t="s">
        <v>41</v>
      </c>
      <c r="C544" s="54" t="s">
        <v>1313</v>
      </c>
      <c r="D544" s="54" t="s">
        <v>489</v>
      </c>
      <c r="E544" s="60" t="s">
        <v>490</v>
      </c>
      <c r="F544" s="85" t="s">
        <v>557</v>
      </c>
      <c r="G544" s="85" t="s">
        <v>558</v>
      </c>
      <c r="H544" s="86" t="s">
        <v>559</v>
      </c>
      <c r="I544" s="87" t="str">
        <f t="shared" si="20"/>
        <v>Golay0132_S0723</v>
      </c>
      <c r="J544" s="87" t="str">
        <f t="shared" si="21"/>
        <v>gtaATCAGTACTAGGcgACACACCGCCCGTCGCTACT</v>
      </c>
      <c r="K544" s="54" t="s">
        <v>623</v>
      </c>
      <c r="L544" s="60" t="s">
        <v>1928</v>
      </c>
      <c r="M544" s="54" t="s">
        <v>561</v>
      </c>
      <c r="N544" s="85">
        <v>5</v>
      </c>
      <c r="O544" s="54" t="s">
        <v>564</v>
      </c>
      <c r="P544" s="54">
        <v>37</v>
      </c>
    </row>
    <row r="545" spans="2:16">
      <c r="B545" s="54" t="s">
        <v>40</v>
      </c>
      <c r="C545" s="54" t="s">
        <v>1314</v>
      </c>
      <c r="D545" s="54" t="s">
        <v>491</v>
      </c>
      <c r="E545" s="60" t="s">
        <v>492</v>
      </c>
      <c r="F545" s="85" t="s">
        <v>557</v>
      </c>
      <c r="G545" s="85" t="s">
        <v>558</v>
      </c>
      <c r="H545" s="86" t="s">
        <v>559</v>
      </c>
      <c r="I545" s="87" t="str">
        <f t="shared" si="20"/>
        <v>Golay0133_S0710</v>
      </c>
      <c r="J545" s="87" t="str">
        <f t="shared" si="21"/>
        <v>gtaTCCTCGAGCGATcgACACACCGCCCGTCGCTACT</v>
      </c>
      <c r="K545" s="54" t="s">
        <v>623</v>
      </c>
      <c r="L545" s="60" t="s">
        <v>1928</v>
      </c>
      <c r="M545" s="54" t="s">
        <v>561</v>
      </c>
      <c r="N545" s="85">
        <v>5</v>
      </c>
      <c r="O545" s="54" t="s">
        <v>564</v>
      </c>
      <c r="P545" s="54">
        <v>37</v>
      </c>
    </row>
    <row r="546" spans="2:16">
      <c r="B546" s="54" t="s">
        <v>39</v>
      </c>
      <c r="C546" s="54" t="s">
        <v>1315</v>
      </c>
      <c r="D546" s="54" t="s">
        <v>493</v>
      </c>
      <c r="E546" s="60" t="s">
        <v>494</v>
      </c>
      <c r="F546" s="85" t="s">
        <v>557</v>
      </c>
      <c r="G546" s="85" t="s">
        <v>558</v>
      </c>
      <c r="H546" s="86" t="s">
        <v>559</v>
      </c>
      <c r="I546" s="87" t="str">
        <f t="shared" si="20"/>
        <v>Golay0134_S1056</v>
      </c>
      <c r="J546" s="87" t="str">
        <f t="shared" si="21"/>
        <v>gtaACCCAAGCGTTAcgACACACCGCCCGTCGCTACT</v>
      </c>
      <c r="K546" s="54" t="s">
        <v>623</v>
      </c>
      <c r="L546" s="60" t="s">
        <v>1928</v>
      </c>
      <c r="M546" s="54" t="s">
        <v>561</v>
      </c>
      <c r="N546" s="85">
        <v>5</v>
      </c>
      <c r="O546" s="54" t="s">
        <v>564</v>
      </c>
      <c r="P546" s="54">
        <v>37</v>
      </c>
    </row>
    <row r="547" spans="2:16">
      <c r="B547" s="54" t="s">
        <v>38</v>
      </c>
      <c r="C547" s="54" t="s">
        <v>1316</v>
      </c>
      <c r="D547" s="54" t="s">
        <v>495</v>
      </c>
      <c r="E547" s="60" t="s">
        <v>496</v>
      </c>
      <c r="F547" s="85" t="s">
        <v>557</v>
      </c>
      <c r="G547" s="85" t="s">
        <v>558</v>
      </c>
      <c r="H547" s="86" t="s">
        <v>559</v>
      </c>
      <c r="I547" s="87" t="str">
        <f t="shared" ref="I547:I577" si="22">(D547&amp;"_"&amp;C547)</f>
        <v>Golay0135_S0440</v>
      </c>
      <c r="J547" s="87" t="str">
        <f t="shared" ref="J547:J577" si="23">CONCATENATE(F547,E547,G547,H547)</f>
        <v>gtaTGCAGCAAGATTcgACACACCGCCCGTCGCTACT</v>
      </c>
      <c r="K547" s="54" t="s">
        <v>623</v>
      </c>
      <c r="L547" s="60" t="s">
        <v>1928</v>
      </c>
      <c r="M547" s="54" t="s">
        <v>561</v>
      </c>
      <c r="N547" s="85">
        <v>5</v>
      </c>
      <c r="O547" s="54" t="s">
        <v>564</v>
      </c>
      <c r="P547" s="54">
        <v>37</v>
      </c>
    </row>
    <row r="548" spans="2:16">
      <c r="B548" s="54" t="s">
        <v>37</v>
      </c>
      <c r="C548" s="54" t="s">
        <v>1317</v>
      </c>
      <c r="D548" s="54" t="s">
        <v>497</v>
      </c>
      <c r="E548" s="60" t="s">
        <v>498</v>
      </c>
      <c r="F548" s="85" t="s">
        <v>557</v>
      </c>
      <c r="G548" s="85" t="s">
        <v>558</v>
      </c>
      <c r="H548" s="86" t="s">
        <v>559</v>
      </c>
      <c r="I548" s="87" t="str">
        <f t="shared" si="22"/>
        <v>Golay0136_S0393</v>
      </c>
      <c r="J548" s="87" t="str">
        <f t="shared" si="23"/>
        <v>gtaAGCAACATTGCAcgACACACCGCCCGTCGCTACT</v>
      </c>
      <c r="K548" s="54" t="s">
        <v>623</v>
      </c>
      <c r="L548" s="60" t="s">
        <v>1928</v>
      </c>
      <c r="M548" s="54" t="s">
        <v>561</v>
      </c>
      <c r="N548" s="85">
        <v>5</v>
      </c>
      <c r="O548" s="54" t="s">
        <v>564</v>
      </c>
      <c r="P548" s="54">
        <v>37</v>
      </c>
    </row>
    <row r="549" spans="2:16">
      <c r="B549" s="54" t="s">
        <v>36</v>
      </c>
      <c r="C549" s="54" t="s">
        <v>1318</v>
      </c>
      <c r="D549" s="54" t="s">
        <v>499</v>
      </c>
      <c r="E549" s="60" t="s">
        <v>500</v>
      </c>
      <c r="F549" s="85" t="s">
        <v>557</v>
      </c>
      <c r="G549" s="85" t="s">
        <v>558</v>
      </c>
      <c r="H549" s="86" t="s">
        <v>559</v>
      </c>
      <c r="I549" s="87" t="str">
        <f t="shared" si="22"/>
        <v>Golay0137_S0638</v>
      </c>
      <c r="J549" s="87" t="str">
        <f t="shared" si="23"/>
        <v>gtaGATGTGGTGTTAcgACACACCGCCCGTCGCTACT</v>
      </c>
      <c r="K549" s="54" t="s">
        <v>623</v>
      </c>
      <c r="L549" s="60" t="s">
        <v>1928</v>
      </c>
      <c r="M549" s="54" t="s">
        <v>561</v>
      </c>
      <c r="N549" s="85">
        <v>5</v>
      </c>
      <c r="O549" s="54" t="s">
        <v>564</v>
      </c>
      <c r="P549" s="54">
        <v>37</v>
      </c>
    </row>
    <row r="550" spans="2:16">
      <c r="B550" s="54" t="s">
        <v>35</v>
      </c>
      <c r="C550" s="54" t="s">
        <v>1319</v>
      </c>
      <c r="D550" s="54" t="s">
        <v>501</v>
      </c>
      <c r="E550" s="60" t="s">
        <v>502</v>
      </c>
      <c r="F550" s="85" t="s">
        <v>557</v>
      </c>
      <c r="G550" s="85" t="s">
        <v>558</v>
      </c>
      <c r="H550" s="86" t="s">
        <v>559</v>
      </c>
      <c r="I550" s="87" t="str">
        <f t="shared" si="22"/>
        <v>Golay0138_S0463</v>
      </c>
      <c r="J550" s="87" t="str">
        <f t="shared" si="23"/>
        <v>gtaCAGAAATGTGTCcgACACACCGCCCGTCGCTACT</v>
      </c>
      <c r="K550" s="54" t="s">
        <v>623</v>
      </c>
      <c r="L550" s="60" t="s">
        <v>1928</v>
      </c>
      <c r="M550" s="54" t="s">
        <v>561</v>
      </c>
      <c r="N550" s="85">
        <v>5</v>
      </c>
      <c r="O550" s="54" t="s">
        <v>564</v>
      </c>
      <c r="P550" s="54">
        <v>37</v>
      </c>
    </row>
    <row r="551" spans="2:16">
      <c r="B551" s="54" t="s">
        <v>34</v>
      </c>
      <c r="C551" s="84" t="s">
        <v>1320</v>
      </c>
      <c r="D551" s="54" t="s">
        <v>503</v>
      </c>
      <c r="E551" s="60" t="s">
        <v>504</v>
      </c>
      <c r="F551" s="85" t="s">
        <v>557</v>
      </c>
      <c r="G551" s="85" t="s">
        <v>558</v>
      </c>
      <c r="H551" s="86" t="s">
        <v>559</v>
      </c>
      <c r="I551" s="87" t="str">
        <f t="shared" si="22"/>
        <v>Golay0139_NC06</v>
      </c>
      <c r="J551" s="87" t="str">
        <f t="shared" si="23"/>
        <v>gtaGTAGAGGTAGAGcgACACACCGCCCGTCGCTACT</v>
      </c>
      <c r="K551" s="54" t="s">
        <v>623</v>
      </c>
      <c r="L551" s="60" t="s">
        <v>1928</v>
      </c>
      <c r="M551" s="54" t="s">
        <v>561</v>
      </c>
      <c r="N551" s="85">
        <v>5</v>
      </c>
      <c r="O551" s="54" t="s">
        <v>565</v>
      </c>
      <c r="P551" s="54">
        <v>37</v>
      </c>
    </row>
    <row r="552" spans="2:16">
      <c r="B552" s="54" t="s">
        <v>33</v>
      </c>
      <c r="C552" s="54" t="s">
        <v>1321</v>
      </c>
      <c r="D552" s="54" t="s">
        <v>505</v>
      </c>
      <c r="E552" s="60" t="s">
        <v>506</v>
      </c>
      <c r="F552" s="85" t="s">
        <v>557</v>
      </c>
      <c r="G552" s="85" t="s">
        <v>558</v>
      </c>
      <c r="H552" s="86" t="s">
        <v>559</v>
      </c>
      <c r="I552" s="87" t="str">
        <f t="shared" si="22"/>
        <v>Golay0140_S0587</v>
      </c>
      <c r="J552" s="87" t="str">
        <f t="shared" si="23"/>
        <v>gtaCGTGATCCGCTAcgACACACCGCCCGTCGCTACT</v>
      </c>
      <c r="K552" s="54" t="s">
        <v>623</v>
      </c>
      <c r="L552" s="60" t="s">
        <v>1928</v>
      </c>
      <c r="M552" s="54" t="s">
        <v>561</v>
      </c>
      <c r="N552" s="85">
        <v>5</v>
      </c>
      <c r="O552" s="54" t="s">
        <v>564</v>
      </c>
      <c r="P552" s="54">
        <v>37</v>
      </c>
    </row>
    <row r="553" spans="2:16">
      <c r="B553" s="54" t="s">
        <v>32</v>
      </c>
      <c r="C553" s="54" t="s">
        <v>1322</v>
      </c>
      <c r="D553" s="54" t="s">
        <v>507</v>
      </c>
      <c r="E553" s="60" t="s">
        <v>508</v>
      </c>
      <c r="F553" s="85" t="s">
        <v>557</v>
      </c>
      <c r="G553" s="85" t="s">
        <v>558</v>
      </c>
      <c r="H553" s="86" t="s">
        <v>559</v>
      </c>
      <c r="I553" s="87" t="str">
        <f t="shared" si="22"/>
        <v>Golay0141_S0998</v>
      </c>
      <c r="J553" s="87" t="str">
        <f t="shared" si="23"/>
        <v>gtaGGTTATTTGGCGcgACACACCGCCCGTCGCTACT</v>
      </c>
      <c r="K553" s="54" t="s">
        <v>623</v>
      </c>
      <c r="L553" s="60" t="s">
        <v>1928</v>
      </c>
      <c r="M553" s="54" t="s">
        <v>561</v>
      </c>
      <c r="N553" s="85">
        <v>5</v>
      </c>
      <c r="O553" s="54" t="s">
        <v>564</v>
      </c>
      <c r="P553" s="54">
        <v>37</v>
      </c>
    </row>
    <row r="554" spans="2:16">
      <c r="B554" s="54" t="s">
        <v>31</v>
      </c>
      <c r="C554" s="54" t="s">
        <v>1323</v>
      </c>
      <c r="D554" s="54" t="s">
        <v>509</v>
      </c>
      <c r="E554" s="60" t="s">
        <v>510</v>
      </c>
      <c r="F554" s="85" t="s">
        <v>557</v>
      </c>
      <c r="G554" s="85" t="s">
        <v>558</v>
      </c>
      <c r="H554" s="86" t="s">
        <v>559</v>
      </c>
      <c r="I554" s="87" t="str">
        <f t="shared" si="22"/>
        <v>Golay1510_S0570</v>
      </c>
      <c r="J554" s="87" t="str">
        <f t="shared" si="23"/>
        <v>gtaACGGTACCCTACcgACACACCGCCCGTCGCTACT</v>
      </c>
      <c r="K554" s="54" t="s">
        <v>623</v>
      </c>
      <c r="L554" s="60" t="s">
        <v>1928</v>
      </c>
      <c r="M554" s="54" t="s">
        <v>561</v>
      </c>
      <c r="N554" s="85">
        <v>5</v>
      </c>
      <c r="O554" s="54" t="s">
        <v>564</v>
      </c>
      <c r="P554" s="54">
        <v>37</v>
      </c>
    </row>
    <row r="555" spans="2:16">
      <c r="B555" s="54" t="s">
        <v>30</v>
      </c>
      <c r="C555" s="54" t="s">
        <v>1324</v>
      </c>
      <c r="D555" s="54" t="s">
        <v>511</v>
      </c>
      <c r="E555" s="60" t="s">
        <v>512</v>
      </c>
      <c r="F555" s="85" t="s">
        <v>557</v>
      </c>
      <c r="G555" s="85" t="s">
        <v>558</v>
      </c>
      <c r="H555" s="86" t="s">
        <v>559</v>
      </c>
      <c r="I555" s="87" t="str">
        <f t="shared" si="22"/>
        <v>Golay1511_S0530</v>
      </c>
      <c r="J555" s="87" t="str">
        <f t="shared" si="23"/>
        <v>gtaTCATAGGGTAGTcgACACACCGCCCGTCGCTACT</v>
      </c>
      <c r="K555" s="54" t="s">
        <v>623</v>
      </c>
      <c r="L555" s="60" t="s">
        <v>1928</v>
      </c>
      <c r="M555" s="54" t="s">
        <v>561</v>
      </c>
      <c r="N555" s="85">
        <v>5</v>
      </c>
      <c r="O555" s="54" t="s">
        <v>564</v>
      </c>
      <c r="P555" s="54">
        <v>37</v>
      </c>
    </row>
    <row r="556" spans="2:16">
      <c r="B556" s="54" t="s">
        <v>29</v>
      </c>
      <c r="C556" s="54" t="s">
        <v>1325</v>
      </c>
      <c r="D556" s="54" t="s">
        <v>513</v>
      </c>
      <c r="E556" s="60" t="s">
        <v>514</v>
      </c>
      <c r="F556" s="85" t="s">
        <v>557</v>
      </c>
      <c r="G556" s="85" t="s">
        <v>558</v>
      </c>
      <c r="H556" s="86" t="s">
        <v>559</v>
      </c>
      <c r="I556" s="87" t="str">
        <f t="shared" si="22"/>
        <v>Golay1512_S1024</v>
      </c>
      <c r="J556" s="87" t="str">
        <f t="shared" si="23"/>
        <v>gtaATGGAGTTGTTGcgACACACCGCCCGTCGCTACT</v>
      </c>
      <c r="K556" s="54" t="s">
        <v>623</v>
      </c>
      <c r="L556" s="60" t="s">
        <v>1928</v>
      </c>
      <c r="M556" s="54" t="s">
        <v>561</v>
      </c>
      <c r="N556" s="85">
        <v>5</v>
      </c>
      <c r="O556" s="54" t="s">
        <v>564</v>
      </c>
      <c r="P556" s="54">
        <v>37</v>
      </c>
    </row>
    <row r="557" spans="2:16">
      <c r="B557" s="54" t="s">
        <v>28</v>
      </c>
      <c r="C557" s="54" t="s">
        <v>1326</v>
      </c>
      <c r="D557" s="54" t="s">
        <v>515</v>
      </c>
      <c r="E557" s="60" t="s">
        <v>516</v>
      </c>
      <c r="F557" s="85" t="s">
        <v>557</v>
      </c>
      <c r="G557" s="85" t="s">
        <v>558</v>
      </c>
      <c r="H557" s="86" t="s">
        <v>559</v>
      </c>
      <c r="I557" s="87" t="str">
        <f t="shared" si="22"/>
        <v>Golay1513_S0502</v>
      </c>
      <c r="J557" s="87" t="str">
        <f t="shared" si="23"/>
        <v>gtaCGTATCTCAGGAcgACACACCGCCCGTCGCTACT</v>
      </c>
      <c r="K557" s="54" t="s">
        <v>623</v>
      </c>
      <c r="L557" s="60" t="s">
        <v>1928</v>
      </c>
      <c r="M557" s="54" t="s">
        <v>561</v>
      </c>
      <c r="N557" s="85">
        <v>5</v>
      </c>
      <c r="O557" s="54" t="s">
        <v>564</v>
      </c>
      <c r="P557" s="54">
        <v>37</v>
      </c>
    </row>
    <row r="558" spans="2:16">
      <c r="B558" s="54" t="s">
        <v>27</v>
      </c>
      <c r="C558" s="54" t="s">
        <v>1327</v>
      </c>
      <c r="D558" s="54" t="s">
        <v>517</v>
      </c>
      <c r="E558" s="60" t="s">
        <v>518</v>
      </c>
      <c r="F558" s="85" t="s">
        <v>557</v>
      </c>
      <c r="G558" s="85" t="s">
        <v>558</v>
      </c>
      <c r="H558" s="86" t="s">
        <v>559</v>
      </c>
      <c r="I558" s="87" t="str">
        <f t="shared" si="22"/>
        <v>Golay1514_S0980</v>
      </c>
      <c r="J558" s="87" t="str">
        <f t="shared" si="23"/>
        <v>gtaTAGTTCGGTGACcgACACACCGCCCGTCGCTACT</v>
      </c>
      <c r="K558" s="54" t="s">
        <v>623</v>
      </c>
      <c r="L558" s="60" t="s">
        <v>1928</v>
      </c>
      <c r="M558" s="54" t="s">
        <v>561</v>
      </c>
      <c r="N558" s="85">
        <v>5</v>
      </c>
      <c r="O558" s="54" t="s">
        <v>564</v>
      </c>
      <c r="P558" s="54">
        <v>37</v>
      </c>
    </row>
    <row r="559" spans="2:16">
      <c r="B559" s="54" t="s">
        <v>26</v>
      </c>
      <c r="C559" s="54" t="s">
        <v>1328</v>
      </c>
      <c r="D559" s="54" t="s">
        <v>519</v>
      </c>
      <c r="E559" s="60" t="s">
        <v>520</v>
      </c>
      <c r="F559" s="85" t="s">
        <v>557</v>
      </c>
      <c r="G559" s="85" t="s">
        <v>558</v>
      </c>
      <c r="H559" s="86" t="s">
        <v>559</v>
      </c>
      <c r="I559" s="87" t="str">
        <f t="shared" si="22"/>
        <v>Golay1515_S0371</v>
      </c>
      <c r="J559" s="87" t="str">
        <f t="shared" si="23"/>
        <v>gtaCCATGGCTGTGTcgACACACCGCCCGTCGCTACT</v>
      </c>
      <c r="K559" s="54" t="s">
        <v>623</v>
      </c>
      <c r="L559" s="60" t="s">
        <v>1928</v>
      </c>
      <c r="M559" s="54" t="s">
        <v>561</v>
      </c>
      <c r="N559" s="85">
        <v>5</v>
      </c>
      <c r="O559" s="54" t="s">
        <v>564</v>
      </c>
      <c r="P559" s="54">
        <v>37</v>
      </c>
    </row>
    <row r="560" spans="2:16">
      <c r="B560" s="54" t="s">
        <v>24</v>
      </c>
      <c r="C560" s="84" t="s">
        <v>1329</v>
      </c>
      <c r="D560" s="54" t="s">
        <v>521</v>
      </c>
      <c r="E560" s="60" t="s">
        <v>522</v>
      </c>
      <c r="F560" s="85" t="s">
        <v>557</v>
      </c>
      <c r="G560" s="85" t="s">
        <v>558</v>
      </c>
      <c r="H560" s="86" t="s">
        <v>559</v>
      </c>
      <c r="I560" s="87" t="str">
        <f t="shared" si="22"/>
        <v>Golay1516_SNEG09</v>
      </c>
      <c r="J560" s="87" t="str">
        <f t="shared" si="23"/>
        <v>gtaCTAGTCGCTGGTcgACACACCGCCCGTCGCTACT</v>
      </c>
      <c r="K560" s="54" t="s">
        <v>623</v>
      </c>
      <c r="L560" s="60" t="s">
        <v>1928</v>
      </c>
      <c r="M560" s="54" t="s">
        <v>561</v>
      </c>
      <c r="N560" s="85">
        <v>5</v>
      </c>
      <c r="O560" s="54" t="s">
        <v>565</v>
      </c>
      <c r="P560" s="54">
        <v>37</v>
      </c>
    </row>
    <row r="561" spans="2:16">
      <c r="B561" s="54" t="s">
        <v>23</v>
      </c>
      <c r="C561" s="54" t="s">
        <v>1330</v>
      </c>
      <c r="D561" s="54" t="s">
        <v>523</v>
      </c>
      <c r="E561" s="60" t="s">
        <v>524</v>
      </c>
      <c r="F561" s="85" t="s">
        <v>557</v>
      </c>
      <c r="G561" s="85" t="s">
        <v>558</v>
      </c>
      <c r="H561" s="86" t="s">
        <v>559</v>
      </c>
      <c r="I561" s="87" t="str">
        <f t="shared" si="22"/>
        <v>Golay1517_S0391</v>
      </c>
      <c r="J561" s="87" t="str">
        <f t="shared" si="23"/>
        <v>gtaTCCAAGCGTCACcgACACACCGCCCGTCGCTACT</v>
      </c>
      <c r="K561" s="54" t="s">
        <v>623</v>
      </c>
      <c r="L561" s="60" t="s">
        <v>1928</v>
      </c>
      <c r="M561" s="54" t="s">
        <v>561</v>
      </c>
      <c r="N561" s="85">
        <v>5</v>
      </c>
      <c r="O561" s="54" t="s">
        <v>564</v>
      </c>
      <c r="P561" s="54">
        <v>37</v>
      </c>
    </row>
    <row r="562" spans="2:16">
      <c r="B562" s="54" t="s">
        <v>22</v>
      </c>
      <c r="C562" s="54" t="s">
        <v>1331</v>
      </c>
      <c r="D562" s="54" t="s">
        <v>525</v>
      </c>
      <c r="E562" s="60" t="s">
        <v>526</v>
      </c>
      <c r="F562" s="85" t="s">
        <v>557</v>
      </c>
      <c r="G562" s="85" t="s">
        <v>558</v>
      </c>
      <c r="H562" s="86" t="s">
        <v>559</v>
      </c>
      <c r="I562" s="87" t="str">
        <f t="shared" si="22"/>
        <v>Golay1518_S0988</v>
      </c>
      <c r="J562" s="87" t="str">
        <f t="shared" si="23"/>
        <v>gtaGCTTCATTTCTGcgACACACCGCCCGTCGCTACT</v>
      </c>
      <c r="K562" s="54" t="s">
        <v>623</v>
      </c>
      <c r="L562" s="60" t="s">
        <v>1928</v>
      </c>
      <c r="M562" s="54" t="s">
        <v>561</v>
      </c>
      <c r="N562" s="85">
        <v>5</v>
      </c>
      <c r="O562" s="54" t="s">
        <v>564</v>
      </c>
      <c r="P562" s="54">
        <v>37</v>
      </c>
    </row>
    <row r="563" spans="2:16">
      <c r="B563" s="54" t="s">
        <v>21</v>
      </c>
      <c r="C563" s="54" t="s">
        <v>1332</v>
      </c>
      <c r="D563" s="54" t="s">
        <v>527</v>
      </c>
      <c r="E563" s="60" t="s">
        <v>528</v>
      </c>
      <c r="F563" s="85" t="s">
        <v>557</v>
      </c>
      <c r="G563" s="85" t="s">
        <v>558</v>
      </c>
      <c r="H563" s="86" t="s">
        <v>559</v>
      </c>
      <c r="I563" s="87" t="str">
        <f t="shared" si="22"/>
        <v>Golay1519_S0487</v>
      </c>
      <c r="J563" s="87" t="str">
        <f t="shared" si="23"/>
        <v>gtaAACTTGGCCGTAcgACACACCGCCCGTCGCTACT</v>
      </c>
      <c r="K563" s="54" t="s">
        <v>623</v>
      </c>
      <c r="L563" s="60" t="s">
        <v>1928</v>
      </c>
      <c r="M563" s="54" t="s">
        <v>561</v>
      </c>
      <c r="N563" s="85">
        <v>5</v>
      </c>
      <c r="O563" s="54" t="s">
        <v>564</v>
      </c>
      <c r="P563" s="54">
        <v>37</v>
      </c>
    </row>
    <row r="564" spans="2:16">
      <c r="B564" s="54" t="s">
        <v>20</v>
      </c>
      <c r="C564" s="54" t="s">
        <v>1333</v>
      </c>
      <c r="D564" s="54" t="s">
        <v>529</v>
      </c>
      <c r="E564" s="60" t="s">
        <v>530</v>
      </c>
      <c r="F564" s="85" t="s">
        <v>557</v>
      </c>
      <c r="G564" s="85" t="s">
        <v>558</v>
      </c>
      <c r="H564" s="86" t="s">
        <v>559</v>
      </c>
      <c r="I564" s="87" t="str">
        <f t="shared" si="22"/>
        <v>Golay1520_S0798</v>
      </c>
      <c r="J564" s="87" t="str">
        <f t="shared" si="23"/>
        <v>gtaCATACGATACAGcgACACACCGCCCGTCGCTACT</v>
      </c>
      <c r="K564" s="54" t="s">
        <v>623</v>
      </c>
      <c r="L564" s="60" t="s">
        <v>1928</v>
      </c>
      <c r="M564" s="54" t="s">
        <v>561</v>
      </c>
      <c r="N564" s="85">
        <v>5</v>
      </c>
      <c r="O564" s="54" t="s">
        <v>564</v>
      </c>
      <c r="P564" s="54">
        <v>37</v>
      </c>
    </row>
    <row r="565" spans="2:16">
      <c r="B565" s="54" t="s">
        <v>19</v>
      </c>
      <c r="C565" s="54" t="s">
        <v>1334</v>
      </c>
      <c r="D565" s="54" t="s">
        <v>531</v>
      </c>
      <c r="E565" s="60" t="s">
        <v>532</v>
      </c>
      <c r="F565" s="85" t="s">
        <v>557</v>
      </c>
      <c r="G565" s="85" t="s">
        <v>558</v>
      </c>
      <c r="H565" s="86" t="s">
        <v>559</v>
      </c>
      <c r="I565" s="87" t="str">
        <f t="shared" si="22"/>
        <v>Golay1521_S0507</v>
      </c>
      <c r="J565" s="87" t="str">
        <f t="shared" si="23"/>
        <v>gtaGGTTGAGAAGAGcgACACACCGCCCGTCGCTACT</v>
      </c>
      <c r="K565" s="54" t="s">
        <v>623</v>
      </c>
      <c r="L565" s="60" t="s">
        <v>1928</v>
      </c>
      <c r="M565" s="54" t="s">
        <v>561</v>
      </c>
      <c r="N565" s="85">
        <v>5</v>
      </c>
      <c r="O565" s="54" t="s">
        <v>564</v>
      </c>
      <c r="P565" s="54">
        <v>37</v>
      </c>
    </row>
    <row r="566" spans="2:16">
      <c r="B566" s="54" t="s">
        <v>18</v>
      </c>
      <c r="C566" s="54" t="s">
        <v>1335</v>
      </c>
      <c r="D566" s="54" t="s">
        <v>533</v>
      </c>
      <c r="E566" s="60" t="s">
        <v>534</v>
      </c>
      <c r="F566" s="85" t="s">
        <v>557</v>
      </c>
      <c r="G566" s="85" t="s">
        <v>558</v>
      </c>
      <c r="H566" s="86" t="s">
        <v>559</v>
      </c>
      <c r="I566" s="87" t="str">
        <f t="shared" si="22"/>
        <v>Golay1522_S0609</v>
      </c>
      <c r="J566" s="87" t="str">
        <f t="shared" si="23"/>
        <v>gtaCTGGGAGTTGTTcgACACACCGCCCGTCGCTACT</v>
      </c>
      <c r="K566" s="54" t="s">
        <v>623</v>
      </c>
      <c r="L566" s="60" t="s">
        <v>1928</v>
      </c>
      <c r="M566" s="54" t="s">
        <v>561</v>
      </c>
      <c r="N566" s="85">
        <v>5</v>
      </c>
      <c r="O566" s="54" t="s">
        <v>564</v>
      </c>
      <c r="P566" s="54">
        <v>37</v>
      </c>
    </row>
    <row r="567" spans="2:16">
      <c r="B567" s="54" t="s">
        <v>17</v>
      </c>
      <c r="C567" s="54" t="s">
        <v>1336</v>
      </c>
      <c r="D567" s="54" t="s">
        <v>535</v>
      </c>
      <c r="E567" s="60" t="s">
        <v>536</v>
      </c>
      <c r="F567" s="85" t="s">
        <v>557</v>
      </c>
      <c r="G567" s="85" t="s">
        <v>558</v>
      </c>
      <c r="H567" s="86" t="s">
        <v>559</v>
      </c>
      <c r="I567" s="87" t="str">
        <f t="shared" si="22"/>
        <v>Golay1523_S0954</v>
      </c>
      <c r="J567" s="87" t="str">
        <f t="shared" si="23"/>
        <v>gtaATCATCTCGGCGcgACACACCGCCCGTCGCTACT</v>
      </c>
      <c r="K567" s="54" t="s">
        <v>623</v>
      </c>
      <c r="L567" s="60" t="s">
        <v>1928</v>
      </c>
      <c r="M567" s="54" t="s">
        <v>561</v>
      </c>
      <c r="N567" s="85">
        <v>5</v>
      </c>
      <c r="O567" s="54" t="s">
        <v>564</v>
      </c>
      <c r="P567" s="54">
        <v>37</v>
      </c>
    </row>
    <row r="568" spans="2:16">
      <c r="B568" s="54" t="s">
        <v>16</v>
      </c>
      <c r="C568" s="54" t="s">
        <v>1337</v>
      </c>
      <c r="D568" s="54" t="s">
        <v>537</v>
      </c>
      <c r="E568" s="60" t="s">
        <v>538</v>
      </c>
      <c r="F568" s="85" t="s">
        <v>557</v>
      </c>
      <c r="G568" s="85" t="s">
        <v>558</v>
      </c>
      <c r="H568" s="86" t="s">
        <v>559</v>
      </c>
      <c r="I568" s="87" t="str">
        <f t="shared" si="22"/>
        <v>Golay1524_S0658</v>
      </c>
      <c r="J568" s="87" t="str">
        <f t="shared" si="23"/>
        <v>gtaATTACCCACAGGcgACACACCGCCCGTCGCTACT</v>
      </c>
      <c r="K568" s="54" t="s">
        <v>623</v>
      </c>
      <c r="L568" s="60" t="s">
        <v>1928</v>
      </c>
      <c r="M568" s="54" t="s">
        <v>561</v>
      </c>
      <c r="N568" s="85">
        <v>5</v>
      </c>
      <c r="O568" s="54" t="s">
        <v>564</v>
      </c>
      <c r="P568" s="54">
        <v>37</v>
      </c>
    </row>
    <row r="569" spans="2:16">
      <c r="B569" s="54" t="s">
        <v>15</v>
      </c>
      <c r="C569" s="54" t="s">
        <v>1338</v>
      </c>
      <c r="D569" s="54" t="s">
        <v>539</v>
      </c>
      <c r="E569" s="60" t="s">
        <v>540</v>
      </c>
      <c r="F569" s="85" t="s">
        <v>557</v>
      </c>
      <c r="G569" s="85" t="s">
        <v>558</v>
      </c>
      <c r="H569" s="86" t="s">
        <v>559</v>
      </c>
      <c r="I569" s="87" t="str">
        <f t="shared" si="22"/>
        <v>Golay1525_S0852</v>
      </c>
      <c r="J569" s="87" t="str">
        <f t="shared" si="23"/>
        <v>gtaCACATCAGCGCTcgACACACCGCCCGTCGCTACT</v>
      </c>
      <c r="K569" s="54" t="s">
        <v>623</v>
      </c>
      <c r="L569" s="60" t="s">
        <v>1928</v>
      </c>
      <c r="M569" s="54" t="s">
        <v>561</v>
      </c>
      <c r="N569" s="85">
        <v>5</v>
      </c>
      <c r="O569" s="54" t="s">
        <v>564</v>
      </c>
      <c r="P569" s="54">
        <v>37</v>
      </c>
    </row>
    <row r="570" spans="2:16">
      <c r="B570" s="54" t="s">
        <v>14</v>
      </c>
      <c r="C570" s="54" t="s">
        <v>1339</v>
      </c>
      <c r="D570" s="54" t="s">
        <v>541</v>
      </c>
      <c r="E570" s="60" t="s">
        <v>542</v>
      </c>
      <c r="F570" s="85" t="s">
        <v>557</v>
      </c>
      <c r="G570" s="85" t="s">
        <v>558</v>
      </c>
      <c r="H570" s="86" t="s">
        <v>559</v>
      </c>
      <c r="I570" s="87" t="str">
        <f t="shared" si="22"/>
        <v>Golay1526_S0900</v>
      </c>
      <c r="J570" s="87" t="str">
        <f t="shared" si="23"/>
        <v>gtaTGACCATAGTGAcgACACACCGCCCGTCGCTACT</v>
      </c>
      <c r="K570" s="54" t="s">
        <v>623</v>
      </c>
      <c r="L570" s="60" t="s">
        <v>1928</v>
      </c>
      <c r="M570" s="54" t="s">
        <v>561</v>
      </c>
      <c r="N570" s="85">
        <v>5</v>
      </c>
      <c r="O570" s="54" t="s">
        <v>25</v>
      </c>
      <c r="P570" s="54">
        <v>37</v>
      </c>
    </row>
    <row r="571" spans="2:16">
      <c r="B571" s="54" t="s">
        <v>13</v>
      </c>
      <c r="C571" s="54" t="s">
        <v>1340</v>
      </c>
      <c r="D571" s="54" t="s">
        <v>543</v>
      </c>
      <c r="E571" s="60" t="s">
        <v>544</v>
      </c>
      <c r="F571" s="85" t="s">
        <v>557</v>
      </c>
      <c r="G571" s="85" t="s">
        <v>558</v>
      </c>
      <c r="H571" s="86" t="s">
        <v>559</v>
      </c>
      <c r="I571" s="87" t="str">
        <f t="shared" si="22"/>
        <v>Golay1527_S0622</v>
      </c>
      <c r="J571" s="87" t="str">
        <f t="shared" si="23"/>
        <v>gtaGATAAGCGCCTTcgACACACCGCCCGTCGCTACT</v>
      </c>
      <c r="K571" s="54" t="s">
        <v>623</v>
      </c>
      <c r="L571" s="60" t="s">
        <v>1928</v>
      </c>
      <c r="M571" s="54" t="s">
        <v>561</v>
      </c>
      <c r="N571" s="85">
        <v>5</v>
      </c>
      <c r="O571" s="54" t="s">
        <v>564</v>
      </c>
      <c r="P571" s="54">
        <v>37</v>
      </c>
    </row>
    <row r="572" spans="2:16">
      <c r="B572" s="54" t="s">
        <v>12</v>
      </c>
      <c r="C572" s="54" t="s">
        <v>1341</v>
      </c>
      <c r="D572" s="54" t="s">
        <v>545</v>
      </c>
      <c r="E572" s="60" t="s">
        <v>546</v>
      </c>
      <c r="F572" s="85" t="s">
        <v>557</v>
      </c>
      <c r="G572" s="85" t="s">
        <v>558</v>
      </c>
      <c r="H572" s="86" t="s">
        <v>559</v>
      </c>
      <c r="I572" s="87" t="str">
        <f t="shared" si="22"/>
        <v>Golay1528_S0461</v>
      </c>
      <c r="J572" s="87" t="str">
        <f t="shared" si="23"/>
        <v>gtaTAGTCTAAGGGTcgACACACCGCCCGTCGCTACT</v>
      </c>
      <c r="K572" s="54" t="s">
        <v>623</v>
      </c>
      <c r="L572" s="60" t="s">
        <v>1928</v>
      </c>
      <c r="M572" s="54" t="s">
        <v>561</v>
      </c>
      <c r="N572" s="85">
        <v>5</v>
      </c>
      <c r="O572" s="54" t="s">
        <v>564</v>
      </c>
      <c r="P572" s="54">
        <v>37</v>
      </c>
    </row>
    <row r="573" spans="2:16">
      <c r="B573" s="54" t="s">
        <v>11</v>
      </c>
      <c r="C573" s="54" t="s">
        <v>1342</v>
      </c>
      <c r="D573" s="54" t="s">
        <v>547</v>
      </c>
      <c r="E573" s="60" t="s">
        <v>548</v>
      </c>
      <c r="F573" s="85" t="s">
        <v>557</v>
      </c>
      <c r="G573" s="85" t="s">
        <v>558</v>
      </c>
      <c r="H573" s="86" t="s">
        <v>559</v>
      </c>
      <c r="I573" s="87" t="str">
        <f t="shared" si="22"/>
        <v>Golay1529_S0512</v>
      </c>
      <c r="J573" s="87" t="str">
        <f t="shared" si="23"/>
        <v>gtaAATTAGGCGTGTcgACACACCGCCCGTCGCTACT</v>
      </c>
      <c r="K573" s="54" t="s">
        <v>623</v>
      </c>
      <c r="L573" s="60" t="s">
        <v>1928</v>
      </c>
      <c r="M573" s="54" t="s">
        <v>561</v>
      </c>
      <c r="N573" s="85">
        <v>5</v>
      </c>
      <c r="O573" s="54" t="s">
        <v>564</v>
      </c>
      <c r="P573" s="54">
        <v>37</v>
      </c>
    </row>
    <row r="574" spans="2:16">
      <c r="B574" s="54" t="s">
        <v>10</v>
      </c>
      <c r="C574" s="84" t="s">
        <v>1343</v>
      </c>
      <c r="D574" s="54" t="s">
        <v>549</v>
      </c>
      <c r="E574" s="60" t="s">
        <v>550</v>
      </c>
      <c r="F574" s="85" t="s">
        <v>557</v>
      </c>
      <c r="G574" s="85" t="s">
        <v>558</v>
      </c>
      <c r="H574" s="86" t="s">
        <v>559</v>
      </c>
      <c r="I574" s="87" t="str">
        <f t="shared" si="22"/>
        <v>Golay1530_S0472D</v>
      </c>
      <c r="J574" s="87" t="str">
        <f t="shared" si="23"/>
        <v>gtaTGCTCTTGCTCTcgACACACCGCCCGTCGCTACT</v>
      </c>
      <c r="K574" s="54" t="s">
        <v>623</v>
      </c>
      <c r="L574" s="60" t="s">
        <v>1928</v>
      </c>
      <c r="M574" s="54" t="s">
        <v>561</v>
      </c>
      <c r="N574" s="85">
        <v>5</v>
      </c>
      <c r="O574" s="54" t="s">
        <v>564</v>
      </c>
      <c r="P574" s="54">
        <v>37</v>
      </c>
    </row>
    <row r="575" spans="2:16">
      <c r="B575" s="54" t="s">
        <v>9</v>
      </c>
      <c r="C575" s="84" t="s">
        <v>1344</v>
      </c>
      <c r="D575" s="54" t="s">
        <v>551</v>
      </c>
      <c r="E575" s="60" t="s">
        <v>552</v>
      </c>
      <c r="F575" s="85" t="s">
        <v>557</v>
      </c>
      <c r="G575" s="85" t="s">
        <v>558</v>
      </c>
      <c r="H575" s="86" t="s">
        <v>559</v>
      </c>
      <c r="I575" s="87" t="str">
        <f t="shared" si="22"/>
        <v>Golay1531_S1056D</v>
      </c>
      <c r="J575" s="87" t="str">
        <f t="shared" si="23"/>
        <v>gtaTCCACTAGAGCAcgACACACCGCCCGTCGCTACT</v>
      </c>
      <c r="K575" s="54" t="s">
        <v>623</v>
      </c>
      <c r="L575" s="60" t="s">
        <v>1928</v>
      </c>
      <c r="M575" s="54" t="s">
        <v>561</v>
      </c>
      <c r="N575" s="85">
        <v>5</v>
      </c>
      <c r="O575" s="54" t="s">
        <v>564</v>
      </c>
      <c r="P575" s="54">
        <v>37</v>
      </c>
    </row>
    <row r="576" spans="2:16">
      <c r="B576" s="54" t="s">
        <v>8</v>
      </c>
      <c r="C576" s="84" t="s">
        <v>1345</v>
      </c>
      <c r="D576" s="54" t="s">
        <v>553</v>
      </c>
      <c r="E576" s="60" t="s">
        <v>554</v>
      </c>
      <c r="F576" s="85" t="s">
        <v>557</v>
      </c>
      <c r="G576" s="85" t="s">
        <v>558</v>
      </c>
      <c r="H576" s="86" t="s">
        <v>559</v>
      </c>
      <c r="I576" s="87" t="str">
        <f t="shared" si="22"/>
        <v>Golay1532_S0872D</v>
      </c>
      <c r="J576" s="87" t="str">
        <f t="shared" si="23"/>
        <v>gtaCATTGCAAAGCAcgACACACCGCCCGTCGCTACT</v>
      </c>
      <c r="K576" s="54" t="s">
        <v>623</v>
      </c>
      <c r="L576" s="60" t="s">
        <v>1928</v>
      </c>
      <c r="M576" s="54" t="s">
        <v>561</v>
      </c>
      <c r="N576" s="85">
        <v>5</v>
      </c>
      <c r="O576" s="54" t="s">
        <v>564</v>
      </c>
      <c r="P576" s="54">
        <v>37</v>
      </c>
    </row>
    <row r="577" spans="1:18">
      <c r="B577" s="54" t="s">
        <v>7</v>
      </c>
      <c r="C577" s="84" t="s">
        <v>1346</v>
      </c>
      <c r="D577" s="54" t="s">
        <v>555</v>
      </c>
      <c r="E577" s="60" t="s">
        <v>556</v>
      </c>
      <c r="F577" s="85" t="s">
        <v>557</v>
      </c>
      <c r="G577" s="85" t="s">
        <v>558</v>
      </c>
      <c r="H577" s="86" t="s">
        <v>559</v>
      </c>
      <c r="I577" s="87" t="str">
        <f t="shared" si="22"/>
        <v>Golay1533_S0393D</v>
      </c>
      <c r="J577" s="87" t="str">
        <f t="shared" si="23"/>
        <v>gtaGACGGCTATGTTcgACACACCGCCCGTCGCTACT</v>
      </c>
      <c r="K577" s="54" t="s">
        <v>623</v>
      </c>
      <c r="L577" s="60" t="s">
        <v>1928</v>
      </c>
      <c r="M577" s="54" t="s">
        <v>561</v>
      </c>
      <c r="N577" s="85">
        <v>5</v>
      </c>
      <c r="O577" s="54" t="s">
        <v>564</v>
      </c>
      <c r="P577" s="54">
        <v>37</v>
      </c>
    </row>
    <row r="578" spans="1:18">
      <c r="A578" s="58" t="s">
        <v>613</v>
      </c>
      <c r="B578" s="43" t="s">
        <v>103</v>
      </c>
      <c r="C578" s="59" t="s">
        <v>1347</v>
      </c>
      <c r="D578" s="59" t="s">
        <v>365</v>
      </c>
      <c r="E578" s="88" t="s">
        <v>366</v>
      </c>
      <c r="F578" s="89" t="s">
        <v>557</v>
      </c>
      <c r="G578" s="89" t="s">
        <v>558</v>
      </c>
      <c r="H578" s="76" t="s">
        <v>559</v>
      </c>
      <c r="I578" s="90" t="str">
        <f>(D578&amp;"_"&amp;C578)</f>
        <v>Golay0070_S0651</v>
      </c>
      <c r="J578" s="90" t="str">
        <f>CONCATENATE(F578,E578,G578,H578)</f>
        <v>gtaTATCGACACAAGcgACACACCGCCCGTCGCTACT</v>
      </c>
      <c r="K578" s="59" t="s">
        <v>360</v>
      </c>
      <c r="L578" s="88" t="s">
        <v>562</v>
      </c>
      <c r="M578" s="59" t="s">
        <v>561</v>
      </c>
      <c r="N578" s="89">
        <v>5</v>
      </c>
      <c r="O578" s="59" t="s">
        <v>564</v>
      </c>
      <c r="P578" s="59">
        <v>37</v>
      </c>
      <c r="Q578" s="59"/>
      <c r="R578" s="59"/>
    </row>
    <row r="579" spans="1:18">
      <c r="A579" s="121" t="s">
        <v>1933</v>
      </c>
      <c r="B579" s="28" t="s">
        <v>102</v>
      </c>
      <c r="C579" s="54" t="s">
        <v>1348</v>
      </c>
      <c r="D579" s="54" t="s">
        <v>367</v>
      </c>
      <c r="E579" s="60" t="s">
        <v>368</v>
      </c>
      <c r="F579" s="85" t="s">
        <v>557</v>
      </c>
      <c r="G579" s="85" t="s">
        <v>558</v>
      </c>
      <c r="H579" s="86" t="s">
        <v>559</v>
      </c>
      <c r="I579" s="87" t="str">
        <f t="shared" ref="I579:I642" si="24">(D579&amp;"_"&amp;C579)</f>
        <v>Golay0071_S0575</v>
      </c>
      <c r="J579" s="87" t="str">
        <f t="shared" ref="J579:J642" si="25">CONCATENATE(F579,E579,G579,H579)</f>
        <v>gtaGATTCCGGCTCAcgACACACCGCCCGTCGCTACT</v>
      </c>
      <c r="K579" s="54" t="s">
        <v>360</v>
      </c>
      <c r="L579" s="60" t="s">
        <v>562</v>
      </c>
      <c r="M579" s="54" t="s">
        <v>561</v>
      </c>
      <c r="N579" s="85">
        <v>5</v>
      </c>
      <c r="O579" s="54" t="s">
        <v>564</v>
      </c>
      <c r="P579" s="54">
        <v>37</v>
      </c>
    </row>
    <row r="580" spans="1:18">
      <c r="B580" s="28" t="s">
        <v>101</v>
      </c>
      <c r="C580" s="54" t="s">
        <v>1349</v>
      </c>
      <c r="D580" s="54" t="s">
        <v>369</v>
      </c>
      <c r="E580" s="60" t="s">
        <v>370</v>
      </c>
      <c r="F580" s="85" t="s">
        <v>557</v>
      </c>
      <c r="G580" s="85" t="s">
        <v>558</v>
      </c>
      <c r="H580" s="86" t="s">
        <v>559</v>
      </c>
      <c r="I580" s="87" t="str">
        <f t="shared" si="24"/>
        <v>Golay0072_S0593</v>
      </c>
      <c r="J580" s="87" t="str">
        <f t="shared" si="25"/>
        <v>gtaCGTAATTGCCGCcgACACACCGCCCGTCGCTACT</v>
      </c>
      <c r="K580" s="54" t="s">
        <v>360</v>
      </c>
      <c r="L580" s="60" t="s">
        <v>562</v>
      </c>
      <c r="M580" s="54" t="s">
        <v>561</v>
      </c>
      <c r="N580" s="85">
        <v>5</v>
      </c>
      <c r="O580" s="54" t="s">
        <v>564</v>
      </c>
      <c r="P580" s="54">
        <v>37</v>
      </c>
    </row>
    <row r="581" spans="1:18">
      <c r="B581" s="28" t="s">
        <v>100</v>
      </c>
      <c r="C581" s="54" t="s">
        <v>1350</v>
      </c>
      <c r="D581" s="54" t="s">
        <v>371</v>
      </c>
      <c r="E581" s="60" t="s">
        <v>372</v>
      </c>
      <c r="F581" s="85" t="s">
        <v>557</v>
      </c>
      <c r="G581" s="85" t="s">
        <v>558</v>
      </c>
      <c r="H581" s="86" t="s">
        <v>559</v>
      </c>
      <c r="I581" s="87" t="str">
        <f t="shared" si="24"/>
        <v>Golay0073_S0724</v>
      </c>
      <c r="J581" s="87" t="str">
        <f t="shared" si="25"/>
        <v>gtaGGTGACTAGTTCcgACACACCGCCCGTCGCTACT</v>
      </c>
      <c r="K581" s="54" t="s">
        <v>360</v>
      </c>
      <c r="L581" s="60" t="s">
        <v>562</v>
      </c>
      <c r="M581" s="54" t="s">
        <v>561</v>
      </c>
      <c r="N581" s="85">
        <v>5</v>
      </c>
      <c r="O581" s="54" t="s">
        <v>564</v>
      </c>
      <c r="P581" s="54">
        <v>37</v>
      </c>
    </row>
    <row r="582" spans="1:18">
      <c r="A582" s="93"/>
      <c r="B582" s="28" t="s">
        <v>99</v>
      </c>
      <c r="C582" s="54" t="s">
        <v>1351</v>
      </c>
      <c r="D582" s="54" t="s">
        <v>373</v>
      </c>
      <c r="E582" s="60" t="s">
        <v>374</v>
      </c>
      <c r="F582" s="85" t="s">
        <v>557</v>
      </c>
      <c r="G582" s="85" t="s">
        <v>558</v>
      </c>
      <c r="H582" s="86" t="s">
        <v>559</v>
      </c>
      <c r="I582" s="87" t="str">
        <f t="shared" si="24"/>
        <v>Golay0074_S0546</v>
      </c>
      <c r="J582" s="87" t="str">
        <f t="shared" si="25"/>
        <v>gtaATGGGTTCCGTCcgACACACCGCCCGTCGCTACT</v>
      </c>
      <c r="K582" s="54" t="s">
        <v>360</v>
      </c>
      <c r="L582" s="60" t="s">
        <v>562</v>
      </c>
      <c r="M582" s="54" t="s">
        <v>561</v>
      </c>
      <c r="N582" s="85">
        <v>5</v>
      </c>
      <c r="O582" s="54" t="s">
        <v>564</v>
      </c>
      <c r="P582" s="54">
        <v>37</v>
      </c>
    </row>
    <row r="583" spans="1:18">
      <c r="B583" s="28" t="s">
        <v>98</v>
      </c>
      <c r="C583" s="54" t="s">
        <v>1352</v>
      </c>
      <c r="D583" s="54" t="s">
        <v>375</v>
      </c>
      <c r="E583" s="60" t="s">
        <v>376</v>
      </c>
      <c r="F583" s="85" t="s">
        <v>557</v>
      </c>
      <c r="G583" s="85" t="s">
        <v>558</v>
      </c>
      <c r="H583" s="86" t="s">
        <v>559</v>
      </c>
      <c r="I583" s="87" t="str">
        <f t="shared" si="24"/>
        <v>Golay0075_S0431</v>
      </c>
      <c r="J583" s="87" t="str">
        <f t="shared" si="25"/>
        <v>gtaTAGGCATGCTTGcgACACACCGCCCGTCGCTACT</v>
      </c>
      <c r="K583" s="54" t="s">
        <v>360</v>
      </c>
      <c r="L583" s="60" t="s">
        <v>562</v>
      </c>
      <c r="M583" s="54" t="s">
        <v>561</v>
      </c>
      <c r="N583" s="85">
        <v>5</v>
      </c>
      <c r="O583" s="54" t="s">
        <v>564</v>
      </c>
      <c r="P583" s="54">
        <v>37</v>
      </c>
    </row>
    <row r="584" spans="1:18">
      <c r="B584" s="28" t="s">
        <v>97</v>
      </c>
      <c r="C584" s="54" t="s">
        <v>1353</v>
      </c>
      <c r="D584" s="54" t="s">
        <v>377</v>
      </c>
      <c r="E584" s="60" t="s">
        <v>378</v>
      </c>
      <c r="F584" s="85" t="s">
        <v>557</v>
      </c>
      <c r="G584" s="85" t="s">
        <v>558</v>
      </c>
      <c r="H584" s="86" t="s">
        <v>559</v>
      </c>
      <c r="I584" s="87" t="str">
        <f t="shared" si="24"/>
        <v>Golay0076_S0874</v>
      </c>
      <c r="J584" s="87" t="str">
        <f t="shared" si="25"/>
        <v>gtaAACTAGTTCAGGcgACACACCGCCCGTCGCTACT</v>
      </c>
      <c r="K584" s="54" t="s">
        <v>360</v>
      </c>
      <c r="L584" s="60" t="s">
        <v>562</v>
      </c>
      <c r="M584" s="54" t="s">
        <v>561</v>
      </c>
      <c r="N584" s="85">
        <v>5</v>
      </c>
      <c r="O584" s="54" t="s">
        <v>564</v>
      </c>
      <c r="P584" s="54">
        <v>37</v>
      </c>
    </row>
    <row r="585" spans="1:18">
      <c r="B585" s="28" t="s">
        <v>96</v>
      </c>
      <c r="C585" s="54" t="s">
        <v>1354</v>
      </c>
      <c r="D585" s="54" t="s">
        <v>379</v>
      </c>
      <c r="E585" s="60" t="s">
        <v>380</v>
      </c>
      <c r="F585" s="85" t="s">
        <v>557</v>
      </c>
      <c r="G585" s="85" t="s">
        <v>558</v>
      </c>
      <c r="H585" s="86" t="s">
        <v>559</v>
      </c>
      <c r="I585" s="87" t="str">
        <f t="shared" si="24"/>
        <v>Golay0077_S0598</v>
      </c>
      <c r="J585" s="87" t="str">
        <f t="shared" si="25"/>
        <v>gtaATTCTGCCGAAGcgACACACCGCCCGTCGCTACT</v>
      </c>
      <c r="K585" s="54" t="s">
        <v>360</v>
      </c>
      <c r="L585" s="60" t="s">
        <v>562</v>
      </c>
      <c r="M585" s="54" t="s">
        <v>561</v>
      </c>
      <c r="N585" s="85">
        <v>5</v>
      </c>
      <c r="O585" s="54" t="s">
        <v>564</v>
      </c>
      <c r="P585" s="54">
        <v>37</v>
      </c>
    </row>
    <row r="586" spans="1:18">
      <c r="B586" s="28" t="s">
        <v>95</v>
      </c>
      <c r="C586" s="54" t="s">
        <v>1355</v>
      </c>
      <c r="D586" s="54" t="s">
        <v>381</v>
      </c>
      <c r="E586" s="60" t="s">
        <v>382</v>
      </c>
      <c r="F586" s="85" t="s">
        <v>557</v>
      </c>
      <c r="G586" s="85" t="s">
        <v>558</v>
      </c>
      <c r="H586" s="86" t="s">
        <v>559</v>
      </c>
      <c r="I586" s="87" t="str">
        <f t="shared" si="24"/>
        <v>Golay0078_S0424</v>
      </c>
      <c r="J586" s="87" t="str">
        <f t="shared" si="25"/>
        <v>gtaAGCATGTCCCGTcgACACACCGCCCGTCGCTACT</v>
      </c>
      <c r="K586" s="54" t="s">
        <v>360</v>
      </c>
      <c r="L586" s="60" t="s">
        <v>562</v>
      </c>
      <c r="M586" s="54" t="s">
        <v>561</v>
      </c>
      <c r="N586" s="85">
        <v>5</v>
      </c>
      <c r="O586" s="54" t="s">
        <v>564</v>
      </c>
      <c r="P586" s="54">
        <v>37</v>
      </c>
    </row>
    <row r="587" spans="1:18">
      <c r="B587" s="28" t="s">
        <v>94</v>
      </c>
      <c r="C587" s="54" t="s">
        <v>1356</v>
      </c>
      <c r="D587" s="54" t="s">
        <v>383</v>
      </c>
      <c r="E587" s="60" t="s">
        <v>384</v>
      </c>
      <c r="F587" s="85" t="s">
        <v>557</v>
      </c>
      <c r="G587" s="85" t="s">
        <v>558</v>
      </c>
      <c r="H587" s="86" t="s">
        <v>559</v>
      </c>
      <c r="I587" s="87" t="str">
        <f t="shared" si="24"/>
        <v>Golay0079_S0893</v>
      </c>
      <c r="J587" s="87" t="str">
        <f t="shared" si="25"/>
        <v>gtaGTACGATATGACcgACACACCGCCCGTCGCTACT</v>
      </c>
      <c r="K587" s="54" t="s">
        <v>360</v>
      </c>
      <c r="L587" s="60" t="s">
        <v>562</v>
      </c>
      <c r="M587" s="54" t="s">
        <v>561</v>
      </c>
      <c r="N587" s="85">
        <v>5</v>
      </c>
      <c r="O587" s="54" t="s">
        <v>564</v>
      </c>
      <c r="P587" s="54">
        <v>37</v>
      </c>
    </row>
    <row r="588" spans="1:18">
      <c r="B588" s="28" t="s">
        <v>93</v>
      </c>
      <c r="C588" s="54" t="s">
        <v>1357</v>
      </c>
      <c r="D588" s="54" t="s">
        <v>385</v>
      </c>
      <c r="E588" s="60" t="s">
        <v>386</v>
      </c>
      <c r="F588" s="85" t="s">
        <v>557</v>
      </c>
      <c r="G588" s="85" t="s">
        <v>558</v>
      </c>
      <c r="H588" s="86" t="s">
        <v>559</v>
      </c>
      <c r="I588" s="87" t="str">
        <f t="shared" si="24"/>
        <v>Golay0080_S0840</v>
      </c>
      <c r="J588" s="87" t="str">
        <f t="shared" si="25"/>
        <v>gtaGTGGTGGTTTCCcgACACACCGCCCGTCGCTACT</v>
      </c>
      <c r="K588" s="54" t="s">
        <v>360</v>
      </c>
      <c r="L588" s="60" t="s">
        <v>562</v>
      </c>
      <c r="M588" s="54" t="s">
        <v>561</v>
      </c>
      <c r="N588" s="85">
        <v>5</v>
      </c>
      <c r="O588" s="54" t="s">
        <v>564</v>
      </c>
      <c r="P588" s="54">
        <v>37</v>
      </c>
    </row>
    <row r="589" spans="1:18">
      <c r="B589" s="28" t="s">
        <v>92</v>
      </c>
      <c r="C589" s="54" t="s">
        <v>1358</v>
      </c>
      <c r="D589" s="54" t="s">
        <v>387</v>
      </c>
      <c r="E589" s="60" t="s">
        <v>388</v>
      </c>
      <c r="F589" s="85" t="s">
        <v>557</v>
      </c>
      <c r="G589" s="85" t="s">
        <v>558</v>
      </c>
      <c r="H589" s="86" t="s">
        <v>559</v>
      </c>
      <c r="I589" s="87" t="str">
        <f t="shared" si="24"/>
        <v>Golay0081_S0552</v>
      </c>
      <c r="J589" s="87" t="str">
        <f t="shared" si="25"/>
        <v>gtaTAGTATGCGCAAcgACACACCGCCCGTCGCTACT</v>
      </c>
      <c r="K589" s="54" t="s">
        <v>360</v>
      </c>
      <c r="L589" s="60" t="s">
        <v>562</v>
      </c>
      <c r="M589" s="54" t="s">
        <v>561</v>
      </c>
      <c r="N589" s="85">
        <v>5</v>
      </c>
      <c r="O589" s="54" t="s">
        <v>564</v>
      </c>
      <c r="P589" s="54">
        <v>37</v>
      </c>
    </row>
    <row r="590" spans="1:18">
      <c r="B590" s="28" t="s">
        <v>91</v>
      </c>
      <c r="C590" s="54" t="s">
        <v>1359</v>
      </c>
      <c r="D590" s="54" t="s">
        <v>389</v>
      </c>
      <c r="E590" s="60" t="s">
        <v>390</v>
      </c>
      <c r="F590" s="85" t="s">
        <v>557</v>
      </c>
      <c r="G590" s="85" t="s">
        <v>558</v>
      </c>
      <c r="H590" s="86" t="s">
        <v>559</v>
      </c>
      <c r="I590" s="87" t="str">
        <f t="shared" si="24"/>
        <v>Golay0082_S0825</v>
      </c>
      <c r="J590" s="87" t="str">
        <f t="shared" si="25"/>
        <v>gtaTGCGCTGAATGTcgACACACCGCCCGTCGCTACT</v>
      </c>
      <c r="K590" s="54" t="s">
        <v>360</v>
      </c>
      <c r="L590" s="60" t="s">
        <v>562</v>
      </c>
      <c r="M590" s="54" t="s">
        <v>561</v>
      </c>
      <c r="N590" s="85">
        <v>5</v>
      </c>
      <c r="O590" s="54" t="s">
        <v>564</v>
      </c>
      <c r="P590" s="54">
        <v>37</v>
      </c>
    </row>
    <row r="591" spans="1:18">
      <c r="B591" s="28" t="s">
        <v>90</v>
      </c>
      <c r="C591" s="54" t="s">
        <v>1360</v>
      </c>
      <c r="D591" s="54" t="s">
        <v>391</v>
      </c>
      <c r="E591" s="60" t="s">
        <v>392</v>
      </c>
      <c r="F591" s="85" t="s">
        <v>557</v>
      </c>
      <c r="G591" s="85" t="s">
        <v>558</v>
      </c>
      <c r="H591" s="86" t="s">
        <v>559</v>
      </c>
      <c r="I591" s="87" t="str">
        <f t="shared" si="24"/>
        <v>Golay0083_S0692</v>
      </c>
      <c r="J591" s="87" t="str">
        <f t="shared" si="25"/>
        <v>gtaATGGCTGTCAGTcgACACACCGCCCGTCGCTACT</v>
      </c>
      <c r="K591" s="54" t="s">
        <v>360</v>
      </c>
      <c r="L591" s="60" t="s">
        <v>562</v>
      </c>
      <c r="M591" s="54" t="s">
        <v>561</v>
      </c>
      <c r="N591" s="85">
        <v>5</v>
      </c>
      <c r="O591" s="54" t="s">
        <v>564</v>
      </c>
      <c r="P591" s="54">
        <v>37</v>
      </c>
    </row>
    <row r="592" spans="1:18">
      <c r="B592" s="28" t="s">
        <v>89</v>
      </c>
      <c r="C592" s="54" t="s">
        <v>1361</v>
      </c>
      <c r="D592" s="54" t="s">
        <v>393</v>
      </c>
      <c r="E592" s="60" t="s">
        <v>394</v>
      </c>
      <c r="F592" s="85" t="s">
        <v>557</v>
      </c>
      <c r="G592" s="85" t="s">
        <v>558</v>
      </c>
      <c r="H592" s="86" t="s">
        <v>559</v>
      </c>
      <c r="I592" s="87" t="str">
        <f t="shared" si="24"/>
        <v>Golay0084_S0857</v>
      </c>
      <c r="J592" s="87" t="str">
        <f t="shared" si="25"/>
        <v>gtaGTTCTCTTCTCGcgACACACCGCCCGTCGCTACT</v>
      </c>
      <c r="K592" s="54" t="s">
        <v>360</v>
      </c>
      <c r="L592" s="60" t="s">
        <v>562</v>
      </c>
      <c r="M592" s="54" t="s">
        <v>561</v>
      </c>
      <c r="N592" s="85">
        <v>5</v>
      </c>
      <c r="O592" s="54" t="s">
        <v>564</v>
      </c>
      <c r="P592" s="54">
        <v>37</v>
      </c>
    </row>
    <row r="593" spans="2:16">
      <c r="B593" s="28" t="s">
        <v>88</v>
      </c>
      <c r="C593" s="84" t="s">
        <v>1362</v>
      </c>
      <c r="D593" s="54" t="s">
        <v>395</v>
      </c>
      <c r="E593" s="60" t="s">
        <v>396</v>
      </c>
      <c r="F593" s="85" t="s">
        <v>557</v>
      </c>
      <c r="G593" s="85" t="s">
        <v>558</v>
      </c>
      <c r="H593" s="86" t="s">
        <v>559</v>
      </c>
      <c r="I593" s="87" t="str">
        <f t="shared" si="24"/>
        <v>Golay0085_PC07</v>
      </c>
      <c r="J593" s="87" t="str">
        <f t="shared" si="25"/>
        <v>gtaCGTAAGATGCCTcgACACACCGCCCGTCGCTACT</v>
      </c>
      <c r="K593" s="54" t="s">
        <v>360</v>
      </c>
      <c r="L593" s="60" t="s">
        <v>562</v>
      </c>
      <c r="M593" s="54" t="s">
        <v>561</v>
      </c>
      <c r="N593" s="85">
        <v>5</v>
      </c>
      <c r="O593" s="54" t="s">
        <v>565</v>
      </c>
      <c r="P593" s="54">
        <v>37</v>
      </c>
    </row>
    <row r="594" spans="2:16">
      <c r="B594" s="28" t="s">
        <v>87</v>
      </c>
      <c r="C594" s="54" t="s">
        <v>1363</v>
      </c>
      <c r="D594" s="54" t="s">
        <v>397</v>
      </c>
      <c r="E594" s="60" t="s">
        <v>398</v>
      </c>
      <c r="F594" s="85" t="s">
        <v>557</v>
      </c>
      <c r="G594" s="85" t="s">
        <v>558</v>
      </c>
      <c r="H594" s="86" t="s">
        <v>559</v>
      </c>
      <c r="I594" s="87" t="str">
        <f t="shared" si="24"/>
        <v>Golay0086_S0621</v>
      </c>
      <c r="J594" s="87" t="str">
        <f t="shared" si="25"/>
        <v>gtaGCGTTCTAGCTGcgACACACCGCCCGTCGCTACT</v>
      </c>
      <c r="K594" s="54" t="s">
        <v>360</v>
      </c>
      <c r="L594" s="60" t="s">
        <v>562</v>
      </c>
      <c r="M594" s="54" t="s">
        <v>561</v>
      </c>
      <c r="N594" s="85">
        <v>5</v>
      </c>
      <c r="O594" s="54" t="s">
        <v>564</v>
      </c>
      <c r="P594" s="54">
        <v>37</v>
      </c>
    </row>
    <row r="595" spans="2:16">
      <c r="B595" s="28" t="s">
        <v>86</v>
      </c>
      <c r="C595" s="54" t="s">
        <v>1364</v>
      </c>
      <c r="D595" s="54" t="s">
        <v>399</v>
      </c>
      <c r="E595" s="60" t="s">
        <v>400</v>
      </c>
      <c r="F595" s="85" t="s">
        <v>557</v>
      </c>
      <c r="G595" s="85" t="s">
        <v>558</v>
      </c>
      <c r="H595" s="86" t="s">
        <v>559</v>
      </c>
      <c r="I595" s="87" t="str">
        <f t="shared" si="24"/>
        <v>Golay0087_S1041</v>
      </c>
      <c r="J595" s="87" t="str">
        <f t="shared" si="25"/>
        <v>gtaGTTGTTCTGGGAcgACACACCGCCCGTCGCTACT</v>
      </c>
      <c r="K595" s="54" t="s">
        <v>360</v>
      </c>
      <c r="L595" s="60" t="s">
        <v>562</v>
      </c>
      <c r="M595" s="54" t="s">
        <v>561</v>
      </c>
      <c r="N595" s="85">
        <v>5</v>
      </c>
      <c r="O595" s="54" t="s">
        <v>564</v>
      </c>
      <c r="P595" s="54">
        <v>37</v>
      </c>
    </row>
    <row r="596" spans="2:16">
      <c r="B596" s="28" t="s">
        <v>85</v>
      </c>
      <c r="C596" s="54" t="s">
        <v>1365</v>
      </c>
      <c r="D596" s="54" t="s">
        <v>401</v>
      </c>
      <c r="E596" s="60" t="s">
        <v>402</v>
      </c>
      <c r="F596" s="85" t="s">
        <v>557</v>
      </c>
      <c r="G596" s="85" t="s">
        <v>558</v>
      </c>
      <c r="H596" s="86" t="s">
        <v>559</v>
      </c>
      <c r="I596" s="87" t="str">
        <f t="shared" si="24"/>
        <v>Golay0088_S0952</v>
      </c>
      <c r="J596" s="87" t="str">
        <f t="shared" si="25"/>
        <v>gtaGGACTTCCAGCTcgACACACCGCCCGTCGCTACT</v>
      </c>
      <c r="K596" s="54" t="s">
        <v>360</v>
      </c>
      <c r="L596" s="60" t="s">
        <v>562</v>
      </c>
      <c r="M596" s="54" t="s">
        <v>561</v>
      </c>
      <c r="N596" s="85">
        <v>5</v>
      </c>
      <c r="O596" s="54" t="s">
        <v>564</v>
      </c>
      <c r="P596" s="54">
        <v>37</v>
      </c>
    </row>
    <row r="597" spans="2:16">
      <c r="B597" s="28" t="s">
        <v>84</v>
      </c>
      <c r="C597" s="54" t="s">
        <v>1366</v>
      </c>
      <c r="D597" s="54" t="s">
        <v>403</v>
      </c>
      <c r="E597" s="60" t="s">
        <v>404</v>
      </c>
      <c r="F597" s="85" t="s">
        <v>557</v>
      </c>
      <c r="G597" s="85" t="s">
        <v>558</v>
      </c>
      <c r="H597" s="86" t="s">
        <v>559</v>
      </c>
      <c r="I597" s="87" t="str">
        <f t="shared" si="24"/>
        <v>Golay0089_S0596</v>
      </c>
      <c r="J597" s="87" t="str">
        <f t="shared" si="25"/>
        <v>gtaCTCACAACCGTGcgACACACCGCCCGTCGCTACT</v>
      </c>
      <c r="K597" s="54" t="s">
        <v>360</v>
      </c>
      <c r="L597" s="60" t="s">
        <v>562</v>
      </c>
      <c r="M597" s="54" t="s">
        <v>561</v>
      </c>
      <c r="N597" s="85">
        <v>5</v>
      </c>
      <c r="O597" s="54" t="s">
        <v>564</v>
      </c>
      <c r="P597" s="54">
        <v>37</v>
      </c>
    </row>
    <row r="598" spans="2:16">
      <c r="B598" s="28" t="s">
        <v>83</v>
      </c>
      <c r="C598" s="54" t="s">
        <v>1367</v>
      </c>
      <c r="D598" s="54" t="s">
        <v>405</v>
      </c>
      <c r="E598" s="60" t="s">
        <v>406</v>
      </c>
      <c r="F598" s="85" t="s">
        <v>557</v>
      </c>
      <c r="G598" s="85" t="s">
        <v>558</v>
      </c>
      <c r="H598" s="86" t="s">
        <v>559</v>
      </c>
      <c r="I598" s="87" t="str">
        <f t="shared" si="24"/>
        <v>Golay0090_S0994</v>
      </c>
      <c r="J598" s="87" t="str">
        <f t="shared" si="25"/>
        <v>gtaCTGCTATTCCTCcgACACACCGCCCGTCGCTACT</v>
      </c>
      <c r="K598" s="54" t="s">
        <v>360</v>
      </c>
      <c r="L598" s="60" t="s">
        <v>562</v>
      </c>
      <c r="M598" s="54" t="s">
        <v>561</v>
      </c>
      <c r="N598" s="85">
        <v>5</v>
      </c>
      <c r="O598" s="54" t="s">
        <v>564</v>
      </c>
      <c r="P598" s="54">
        <v>37</v>
      </c>
    </row>
    <row r="599" spans="2:16">
      <c r="B599" s="28" t="s">
        <v>82</v>
      </c>
      <c r="C599" s="54" t="s">
        <v>1368</v>
      </c>
      <c r="D599" s="54" t="s">
        <v>407</v>
      </c>
      <c r="E599" s="60" t="s">
        <v>408</v>
      </c>
      <c r="F599" s="85" t="s">
        <v>557</v>
      </c>
      <c r="G599" s="85" t="s">
        <v>558</v>
      </c>
      <c r="H599" s="86" t="s">
        <v>559</v>
      </c>
      <c r="I599" s="87" t="str">
        <f t="shared" si="24"/>
        <v>Golay0091_S0681</v>
      </c>
      <c r="J599" s="87" t="str">
        <f t="shared" si="25"/>
        <v>gtaATGTCACCGCTGcgACACACCGCCCGTCGCTACT</v>
      </c>
      <c r="K599" s="54" t="s">
        <v>360</v>
      </c>
      <c r="L599" s="60" t="s">
        <v>562</v>
      </c>
      <c r="M599" s="54" t="s">
        <v>561</v>
      </c>
      <c r="N599" s="85">
        <v>5</v>
      </c>
      <c r="O599" s="54" t="s">
        <v>564</v>
      </c>
      <c r="P599" s="54">
        <v>37</v>
      </c>
    </row>
    <row r="600" spans="2:16">
      <c r="B600" s="28" t="s">
        <v>81</v>
      </c>
      <c r="C600" s="54" t="s">
        <v>1369</v>
      </c>
      <c r="D600" s="54" t="s">
        <v>409</v>
      </c>
      <c r="E600" s="60" t="s">
        <v>410</v>
      </c>
      <c r="F600" s="85" t="s">
        <v>557</v>
      </c>
      <c r="G600" s="85" t="s">
        <v>558</v>
      </c>
      <c r="H600" s="86" t="s">
        <v>559</v>
      </c>
      <c r="I600" s="87" t="str">
        <f t="shared" si="24"/>
        <v>Golay0092_S0882</v>
      </c>
      <c r="J600" s="87" t="str">
        <f t="shared" si="25"/>
        <v>gtaTGTAACGCCGATcgACACACCGCCCGTCGCTACT</v>
      </c>
      <c r="K600" s="54" t="s">
        <v>360</v>
      </c>
      <c r="L600" s="60" t="s">
        <v>562</v>
      </c>
      <c r="M600" s="54" t="s">
        <v>561</v>
      </c>
      <c r="N600" s="85">
        <v>5</v>
      </c>
      <c r="O600" s="54" t="s">
        <v>564</v>
      </c>
      <c r="P600" s="54">
        <v>37</v>
      </c>
    </row>
    <row r="601" spans="2:16">
      <c r="B601" s="28" t="s">
        <v>80</v>
      </c>
      <c r="C601" s="54" t="s">
        <v>1370</v>
      </c>
      <c r="D601" s="54" t="s">
        <v>411</v>
      </c>
      <c r="E601" s="60" t="s">
        <v>412</v>
      </c>
      <c r="F601" s="85" t="s">
        <v>557</v>
      </c>
      <c r="G601" s="85" t="s">
        <v>558</v>
      </c>
      <c r="H601" s="86" t="s">
        <v>559</v>
      </c>
      <c r="I601" s="87" t="str">
        <f t="shared" si="24"/>
        <v>Golay0093_S0766</v>
      </c>
      <c r="J601" s="87" t="str">
        <f t="shared" si="25"/>
        <v>gtaAGCAGAACATCTcgACACACCGCCCGTCGCTACT</v>
      </c>
      <c r="K601" s="54" t="s">
        <v>360</v>
      </c>
      <c r="L601" s="60" t="s">
        <v>562</v>
      </c>
      <c r="M601" s="54" t="s">
        <v>561</v>
      </c>
      <c r="N601" s="85">
        <v>5</v>
      </c>
      <c r="O601" s="54" t="s">
        <v>564</v>
      </c>
      <c r="P601" s="54">
        <v>37</v>
      </c>
    </row>
    <row r="602" spans="2:16">
      <c r="B602" s="28" t="s">
        <v>79</v>
      </c>
      <c r="C602" s="54" t="s">
        <v>1371</v>
      </c>
      <c r="D602" s="54" t="s">
        <v>413</v>
      </c>
      <c r="E602" s="60" t="s">
        <v>414</v>
      </c>
      <c r="F602" s="85" t="s">
        <v>557</v>
      </c>
      <c r="G602" s="85" t="s">
        <v>558</v>
      </c>
      <c r="H602" s="86" t="s">
        <v>559</v>
      </c>
      <c r="I602" s="87" t="str">
        <f t="shared" si="24"/>
        <v>Golay0094_S1055</v>
      </c>
      <c r="J602" s="87" t="str">
        <f t="shared" si="25"/>
        <v>gtaTGGAGTAGGTGGcgACACACCGCCCGTCGCTACT</v>
      </c>
      <c r="K602" s="54" t="s">
        <v>360</v>
      </c>
      <c r="L602" s="60" t="s">
        <v>562</v>
      </c>
      <c r="M602" s="54" t="s">
        <v>561</v>
      </c>
      <c r="N602" s="85">
        <v>5</v>
      </c>
      <c r="O602" s="54" t="s">
        <v>564</v>
      </c>
      <c r="P602" s="54">
        <v>37</v>
      </c>
    </row>
    <row r="603" spans="2:16">
      <c r="B603" s="29" t="s">
        <v>78</v>
      </c>
      <c r="C603" s="54" t="s">
        <v>1372</v>
      </c>
      <c r="D603" s="54" t="s">
        <v>415</v>
      </c>
      <c r="E603" s="60" t="s">
        <v>416</v>
      </c>
      <c r="F603" s="85" t="s">
        <v>557</v>
      </c>
      <c r="G603" s="85" t="s">
        <v>558</v>
      </c>
      <c r="H603" s="86" t="s">
        <v>559</v>
      </c>
      <c r="I603" s="87" t="str">
        <f t="shared" si="24"/>
        <v>Golay0095_S0884</v>
      </c>
      <c r="J603" s="87" t="str">
        <f t="shared" si="25"/>
        <v>gtaTTGGCTCTATTCcgACACACCGCCCGTCGCTACT</v>
      </c>
      <c r="K603" s="54" t="s">
        <v>360</v>
      </c>
      <c r="L603" s="60" t="s">
        <v>562</v>
      </c>
      <c r="M603" s="54" t="s">
        <v>561</v>
      </c>
      <c r="N603" s="85">
        <v>5</v>
      </c>
      <c r="O603" s="54" t="s">
        <v>564</v>
      </c>
      <c r="P603" s="54">
        <v>37</v>
      </c>
    </row>
    <row r="604" spans="2:16">
      <c r="B604" s="54" t="s">
        <v>77</v>
      </c>
      <c r="C604" s="54" t="s">
        <v>1373</v>
      </c>
      <c r="D604" s="54" t="s">
        <v>417</v>
      </c>
      <c r="E604" s="60" t="s">
        <v>418</v>
      </c>
      <c r="F604" s="85" t="s">
        <v>557</v>
      </c>
      <c r="G604" s="85" t="s">
        <v>558</v>
      </c>
      <c r="H604" s="86" t="s">
        <v>559</v>
      </c>
      <c r="I604" s="87" t="str">
        <f t="shared" si="24"/>
        <v>Golay0096_S0951</v>
      </c>
      <c r="J604" s="87" t="str">
        <f t="shared" si="25"/>
        <v>gtaGATCCCACGTACcgACACACCGCCCGTCGCTACT</v>
      </c>
      <c r="K604" s="54" t="s">
        <v>360</v>
      </c>
      <c r="L604" s="60" t="s">
        <v>562</v>
      </c>
      <c r="M604" s="54" t="s">
        <v>561</v>
      </c>
      <c r="N604" s="85">
        <v>5</v>
      </c>
      <c r="O604" s="54" t="s">
        <v>564</v>
      </c>
      <c r="P604" s="54">
        <v>37</v>
      </c>
    </row>
    <row r="605" spans="2:16">
      <c r="B605" s="54" t="s">
        <v>76</v>
      </c>
      <c r="C605" s="54" t="s">
        <v>1374</v>
      </c>
      <c r="D605" s="54" t="s">
        <v>419</v>
      </c>
      <c r="E605" s="60" t="s">
        <v>420</v>
      </c>
      <c r="F605" s="85" t="s">
        <v>557</v>
      </c>
      <c r="G605" s="85" t="s">
        <v>558</v>
      </c>
      <c r="H605" s="86" t="s">
        <v>559</v>
      </c>
      <c r="I605" s="87" t="str">
        <f t="shared" si="24"/>
        <v>Golay0097_S0987</v>
      </c>
      <c r="J605" s="87" t="str">
        <f t="shared" si="25"/>
        <v>gtaTACCGCTTCTTCcgACACACCGCCCGTCGCTACT</v>
      </c>
      <c r="K605" s="54" t="s">
        <v>360</v>
      </c>
      <c r="L605" s="60" t="s">
        <v>562</v>
      </c>
      <c r="M605" s="54" t="s">
        <v>561</v>
      </c>
      <c r="N605" s="85">
        <v>5</v>
      </c>
      <c r="O605" s="54" t="s">
        <v>564</v>
      </c>
      <c r="P605" s="54">
        <v>37</v>
      </c>
    </row>
    <row r="606" spans="2:16">
      <c r="B606" s="54" t="s">
        <v>75</v>
      </c>
      <c r="C606" s="54" t="s">
        <v>1375</v>
      </c>
      <c r="D606" s="54" t="s">
        <v>421</v>
      </c>
      <c r="E606" s="60" t="s">
        <v>422</v>
      </c>
      <c r="F606" s="85" t="s">
        <v>557</v>
      </c>
      <c r="G606" s="85" t="s">
        <v>558</v>
      </c>
      <c r="H606" s="86" t="s">
        <v>559</v>
      </c>
      <c r="I606" s="87" t="str">
        <f t="shared" si="24"/>
        <v>Golay0098_S0446</v>
      </c>
      <c r="J606" s="87" t="str">
        <f t="shared" si="25"/>
        <v>gtaTGTGCGATAACAcgACACACCGCCCGTCGCTACT</v>
      </c>
      <c r="K606" s="54" t="s">
        <v>360</v>
      </c>
      <c r="L606" s="60" t="s">
        <v>562</v>
      </c>
      <c r="M606" s="54" t="s">
        <v>561</v>
      </c>
      <c r="N606" s="85">
        <v>5</v>
      </c>
      <c r="O606" s="54" t="s">
        <v>564</v>
      </c>
      <c r="P606" s="54">
        <v>37</v>
      </c>
    </row>
    <row r="607" spans="2:16">
      <c r="B607" s="54" t="s">
        <v>74</v>
      </c>
      <c r="C607" s="54" t="s">
        <v>1376</v>
      </c>
      <c r="D607" s="54" t="s">
        <v>423</v>
      </c>
      <c r="E607" s="60" t="s">
        <v>424</v>
      </c>
      <c r="F607" s="85" t="s">
        <v>557</v>
      </c>
      <c r="G607" s="85" t="s">
        <v>558</v>
      </c>
      <c r="H607" s="86" t="s">
        <v>559</v>
      </c>
      <c r="I607" s="87" t="str">
        <f t="shared" si="24"/>
        <v>Golay0099_S1020</v>
      </c>
      <c r="J607" s="87" t="str">
        <f t="shared" si="25"/>
        <v>gtaGATTATCGACGAcgACACACCGCCCGTCGCTACT</v>
      </c>
      <c r="K607" s="54" t="s">
        <v>360</v>
      </c>
      <c r="L607" s="60" t="s">
        <v>562</v>
      </c>
      <c r="M607" s="54" t="s">
        <v>561</v>
      </c>
      <c r="N607" s="85">
        <v>5</v>
      </c>
      <c r="O607" s="54" t="s">
        <v>564</v>
      </c>
      <c r="P607" s="54">
        <v>37</v>
      </c>
    </row>
    <row r="608" spans="2:16">
      <c r="B608" s="54" t="s">
        <v>73</v>
      </c>
      <c r="C608" s="54" t="s">
        <v>1377</v>
      </c>
      <c r="D608" s="54" t="s">
        <v>425</v>
      </c>
      <c r="E608" s="60" t="s">
        <v>426</v>
      </c>
      <c r="F608" s="85" t="s">
        <v>557</v>
      </c>
      <c r="G608" s="85" t="s">
        <v>558</v>
      </c>
      <c r="H608" s="86" t="s">
        <v>559</v>
      </c>
      <c r="I608" s="87" t="str">
        <f t="shared" si="24"/>
        <v>Golay0100_S1026</v>
      </c>
      <c r="J608" s="87" t="str">
        <f t="shared" si="25"/>
        <v>gtaGCCTAGCCCAATcgACACACCGCCCGTCGCTACT</v>
      </c>
      <c r="K608" s="54" t="s">
        <v>360</v>
      </c>
      <c r="L608" s="60" t="s">
        <v>562</v>
      </c>
      <c r="M608" s="54" t="s">
        <v>561</v>
      </c>
      <c r="N608" s="85">
        <v>5</v>
      </c>
      <c r="O608" s="54" t="s">
        <v>564</v>
      </c>
      <c r="P608" s="54">
        <v>37</v>
      </c>
    </row>
    <row r="609" spans="2:16">
      <c r="B609" s="54" t="s">
        <v>72</v>
      </c>
      <c r="C609" s="54" t="s">
        <v>1378</v>
      </c>
      <c r="D609" s="54" t="s">
        <v>427</v>
      </c>
      <c r="E609" s="60" t="s">
        <v>428</v>
      </c>
      <c r="F609" s="85" t="s">
        <v>557</v>
      </c>
      <c r="G609" s="85" t="s">
        <v>558</v>
      </c>
      <c r="H609" s="86" t="s">
        <v>559</v>
      </c>
      <c r="I609" s="87" t="str">
        <f t="shared" si="24"/>
        <v>Golay0101_S0589</v>
      </c>
      <c r="J609" s="87" t="str">
        <f t="shared" si="25"/>
        <v>gtaGATGTATGTGGTcgACACACCGCCCGTCGCTACT</v>
      </c>
      <c r="K609" s="54" t="s">
        <v>360</v>
      </c>
      <c r="L609" s="60" t="s">
        <v>562</v>
      </c>
      <c r="M609" s="54" t="s">
        <v>561</v>
      </c>
      <c r="N609" s="85">
        <v>5</v>
      </c>
      <c r="O609" s="54" t="s">
        <v>564</v>
      </c>
      <c r="P609" s="54">
        <v>37</v>
      </c>
    </row>
    <row r="610" spans="2:16">
      <c r="B610" s="54" t="s">
        <v>71</v>
      </c>
      <c r="C610" s="54" t="s">
        <v>1379</v>
      </c>
      <c r="D610" s="54" t="s">
        <v>429</v>
      </c>
      <c r="E610" s="60" t="s">
        <v>430</v>
      </c>
      <c r="F610" s="85" t="s">
        <v>557</v>
      </c>
      <c r="G610" s="85" t="s">
        <v>558</v>
      </c>
      <c r="H610" s="86" t="s">
        <v>559</v>
      </c>
      <c r="I610" s="87" t="str">
        <f t="shared" si="24"/>
        <v>Golay0102_S1045</v>
      </c>
      <c r="J610" s="87" t="str">
        <f t="shared" si="25"/>
        <v>gtaACTCCTTGTGTTcgACACACCGCCCGTCGCTACT</v>
      </c>
      <c r="K610" s="54" t="s">
        <v>360</v>
      </c>
      <c r="L610" s="60" t="s">
        <v>562</v>
      </c>
      <c r="M610" s="54" t="s">
        <v>561</v>
      </c>
      <c r="N610" s="85">
        <v>5</v>
      </c>
      <c r="O610" s="54" t="s">
        <v>564</v>
      </c>
      <c r="P610" s="54">
        <v>37</v>
      </c>
    </row>
    <row r="611" spans="2:16">
      <c r="B611" s="54" t="s">
        <v>70</v>
      </c>
      <c r="C611" s="54" t="s">
        <v>1380</v>
      </c>
      <c r="D611" s="54" t="s">
        <v>431</v>
      </c>
      <c r="E611" s="60" t="s">
        <v>432</v>
      </c>
      <c r="F611" s="85" t="s">
        <v>557</v>
      </c>
      <c r="G611" s="85" t="s">
        <v>558</v>
      </c>
      <c r="H611" s="86" t="s">
        <v>559</v>
      </c>
      <c r="I611" s="87" t="str">
        <f t="shared" si="24"/>
        <v>Golay0103_S0526</v>
      </c>
      <c r="J611" s="87" t="str">
        <f t="shared" si="25"/>
        <v>gtaGTCACGGACATTcgACACACCGCCCGTCGCTACT</v>
      </c>
      <c r="K611" s="54" t="s">
        <v>360</v>
      </c>
      <c r="L611" s="60" t="s">
        <v>562</v>
      </c>
      <c r="M611" s="54" t="s">
        <v>561</v>
      </c>
      <c r="N611" s="85">
        <v>5</v>
      </c>
      <c r="O611" s="54" t="s">
        <v>564</v>
      </c>
      <c r="P611" s="54">
        <v>37</v>
      </c>
    </row>
    <row r="612" spans="2:16">
      <c r="B612" s="54" t="s">
        <v>69</v>
      </c>
      <c r="C612" s="54" t="s">
        <v>1381</v>
      </c>
      <c r="D612" s="54" t="s">
        <v>433</v>
      </c>
      <c r="E612" s="60" t="s">
        <v>434</v>
      </c>
      <c r="F612" s="85" t="s">
        <v>557</v>
      </c>
      <c r="G612" s="85" t="s">
        <v>558</v>
      </c>
      <c r="H612" s="86" t="s">
        <v>559</v>
      </c>
      <c r="I612" s="87" t="str">
        <f t="shared" si="24"/>
        <v>Golay0104_S1027</v>
      </c>
      <c r="J612" s="87" t="str">
        <f t="shared" si="25"/>
        <v>gtaGCGAGCGAAGTAcgACACACCGCCCGTCGCTACT</v>
      </c>
      <c r="K612" s="54" t="s">
        <v>360</v>
      </c>
      <c r="L612" s="60" t="s">
        <v>562</v>
      </c>
      <c r="M612" s="54" t="s">
        <v>561</v>
      </c>
      <c r="N612" s="85">
        <v>5</v>
      </c>
      <c r="O612" s="54" t="s">
        <v>564</v>
      </c>
      <c r="P612" s="54">
        <v>37</v>
      </c>
    </row>
    <row r="613" spans="2:16">
      <c r="B613" s="54" t="s">
        <v>68</v>
      </c>
      <c r="C613" s="54" t="s">
        <v>1382</v>
      </c>
      <c r="D613" s="54" t="s">
        <v>435</v>
      </c>
      <c r="E613" s="60" t="s">
        <v>436</v>
      </c>
      <c r="F613" s="85" t="s">
        <v>557</v>
      </c>
      <c r="G613" s="85" t="s">
        <v>558</v>
      </c>
      <c r="H613" s="86" t="s">
        <v>559</v>
      </c>
      <c r="I613" s="87" t="str">
        <f t="shared" si="24"/>
        <v>Golay0105_S0484</v>
      </c>
      <c r="J613" s="87" t="str">
        <f t="shared" si="25"/>
        <v>gtaATCTACCGAAGCcgACACACCGCCCGTCGCTACT</v>
      </c>
      <c r="K613" s="54" t="s">
        <v>360</v>
      </c>
      <c r="L613" s="60" t="s">
        <v>562</v>
      </c>
      <c r="M613" s="54" t="s">
        <v>561</v>
      </c>
      <c r="N613" s="85">
        <v>5</v>
      </c>
      <c r="O613" s="54" t="s">
        <v>564</v>
      </c>
      <c r="P613" s="54">
        <v>37</v>
      </c>
    </row>
    <row r="614" spans="2:16">
      <c r="B614" s="54" t="s">
        <v>67</v>
      </c>
      <c r="C614" s="54" t="s">
        <v>1383</v>
      </c>
      <c r="D614" s="54" t="s">
        <v>437</v>
      </c>
      <c r="E614" s="60" t="s">
        <v>438</v>
      </c>
      <c r="F614" s="85" t="s">
        <v>557</v>
      </c>
      <c r="G614" s="85" t="s">
        <v>558</v>
      </c>
      <c r="H614" s="86" t="s">
        <v>559</v>
      </c>
      <c r="I614" s="87" t="str">
        <f t="shared" si="24"/>
        <v>Golay0106_S0922</v>
      </c>
      <c r="J614" s="87" t="str">
        <f t="shared" si="25"/>
        <v>gtaACTTGGTGTAAGcgACACACCGCCCGTCGCTACT</v>
      </c>
      <c r="K614" s="54" t="s">
        <v>360</v>
      </c>
      <c r="L614" s="60" t="s">
        <v>562</v>
      </c>
      <c r="M614" s="54" t="s">
        <v>561</v>
      </c>
      <c r="N614" s="85">
        <v>5</v>
      </c>
      <c r="O614" s="54" t="s">
        <v>564</v>
      </c>
      <c r="P614" s="54">
        <v>37</v>
      </c>
    </row>
    <row r="615" spans="2:16">
      <c r="B615" s="54" t="s">
        <v>66</v>
      </c>
      <c r="C615" s="54" t="s">
        <v>1384</v>
      </c>
      <c r="D615" s="54" t="s">
        <v>439</v>
      </c>
      <c r="E615" s="60" t="s">
        <v>440</v>
      </c>
      <c r="F615" s="85" t="s">
        <v>557</v>
      </c>
      <c r="G615" s="85" t="s">
        <v>558</v>
      </c>
      <c r="H615" s="86" t="s">
        <v>559</v>
      </c>
      <c r="I615" s="87" t="str">
        <f t="shared" si="24"/>
        <v>Golay0107_S0678</v>
      </c>
      <c r="J615" s="87" t="str">
        <f t="shared" si="25"/>
        <v>gtaTCTTGGAGGTCAcgACACACCGCCCGTCGCTACT</v>
      </c>
      <c r="K615" s="54" t="s">
        <v>360</v>
      </c>
      <c r="L615" s="60" t="s">
        <v>562</v>
      </c>
      <c r="M615" s="54" t="s">
        <v>561</v>
      </c>
      <c r="N615" s="85">
        <v>5</v>
      </c>
      <c r="O615" s="54" t="s">
        <v>564</v>
      </c>
      <c r="P615" s="54">
        <v>37</v>
      </c>
    </row>
    <row r="616" spans="2:16">
      <c r="B616" s="54" t="s">
        <v>65</v>
      </c>
      <c r="C616" s="54" t="s">
        <v>1385</v>
      </c>
      <c r="D616" s="54" t="s">
        <v>441</v>
      </c>
      <c r="E616" s="60" t="s">
        <v>442</v>
      </c>
      <c r="F616" s="85" t="s">
        <v>557</v>
      </c>
      <c r="G616" s="85" t="s">
        <v>558</v>
      </c>
      <c r="H616" s="86" t="s">
        <v>559</v>
      </c>
      <c r="I616" s="87" t="str">
        <f t="shared" si="24"/>
        <v>Golay0108_S0899</v>
      </c>
      <c r="J616" s="87" t="str">
        <f t="shared" si="25"/>
        <v>gtaTCACCTCCTTGTcgACACACCGCCCGTCGCTACT</v>
      </c>
      <c r="K616" s="54" t="s">
        <v>360</v>
      </c>
      <c r="L616" s="60" t="s">
        <v>562</v>
      </c>
      <c r="M616" s="54" t="s">
        <v>561</v>
      </c>
      <c r="N616" s="85">
        <v>5</v>
      </c>
      <c r="O616" s="54" t="s">
        <v>564</v>
      </c>
      <c r="P616" s="54">
        <v>37</v>
      </c>
    </row>
    <row r="617" spans="2:16">
      <c r="B617" s="54" t="s">
        <v>64</v>
      </c>
      <c r="C617" s="54" t="s">
        <v>1386</v>
      </c>
      <c r="D617" s="54" t="s">
        <v>443</v>
      </c>
      <c r="E617" s="60" t="s">
        <v>444</v>
      </c>
      <c r="F617" s="85" t="s">
        <v>557</v>
      </c>
      <c r="G617" s="85" t="s">
        <v>558</v>
      </c>
      <c r="H617" s="86" t="s">
        <v>559</v>
      </c>
      <c r="I617" s="87" t="str">
        <f t="shared" si="24"/>
        <v>Golay0109_S0716</v>
      </c>
      <c r="J617" s="87" t="str">
        <f t="shared" si="25"/>
        <v>gtaGCACACCTGATAcgACACACCGCCCGTCGCTACT</v>
      </c>
      <c r="K617" s="54" t="s">
        <v>360</v>
      </c>
      <c r="L617" s="60" t="s">
        <v>562</v>
      </c>
      <c r="M617" s="54" t="s">
        <v>561</v>
      </c>
      <c r="N617" s="85">
        <v>5</v>
      </c>
      <c r="O617" s="54" t="s">
        <v>564</v>
      </c>
      <c r="P617" s="54">
        <v>37</v>
      </c>
    </row>
    <row r="618" spans="2:16">
      <c r="B618" s="54" t="s">
        <v>63</v>
      </c>
      <c r="C618" s="54" t="s">
        <v>1387</v>
      </c>
      <c r="D618" s="54" t="s">
        <v>445</v>
      </c>
      <c r="E618" s="60" t="s">
        <v>446</v>
      </c>
      <c r="F618" s="85" t="s">
        <v>557</v>
      </c>
      <c r="G618" s="85" t="s">
        <v>558</v>
      </c>
      <c r="H618" s="86" t="s">
        <v>559</v>
      </c>
      <c r="I618" s="87" t="str">
        <f t="shared" si="24"/>
        <v>Golay0110_S0686</v>
      </c>
      <c r="J618" s="87" t="str">
        <f t="shared" si="25"/>
        <v>gtaGCGACAATTACAcgACACACCGCCCGTCGCTACT</v>
      </c>
      <c r="K618" s="54" t="s">
        <v>360</v>
      </c>
      <c r="L618" s="60" t="s">
        <v>562</v>
      </c>
      <c r="M618" s="54" t="s">
        <v>561</v>
      </c>
      <c r="N618" s="85">
        <v>5</v>
      </c>
      <c r="O618" s="54" t="s">
        <v>564</v>
      </c>
      <c r="P618" s="54">
        <v>37</v>
      </c>
    </row>
    <row r="619" spans="2:16">
      <c r="B619" s="54" t="s">
        <v>62</v>
      </c>
      <c r="C619" s="54" t="s">
        <v>1388</v>
      </c>
      <c r="D619" s="54" t="s">
        <v>447</v>
      </c>
      <c r="E619" s="60" t="s">
        <v>448</v>
      </c>
      <c r="F619" s="85" t="s">
        <v>557</v>
      </c>
      <c r="G619" s="85" t="s">
        <v>558</v>
      </c>
      <c r="H619" s="86" t="s">
        <v>559</v>
      </c>
      <c r="I619" s="87" t="str">
        <f t="shared" si="24"/>
        <v>Golay0111_S0708</v>
      </c>
      <c r="J619" s="87" t="str">
        <f t="shared" si="25"/>
        <v>gtaTCATGCTCCATTcgACACACCGCCCGTCGCTACT</v>
      </c>
      <c r="K619" s="54" t="s">
        <v>360</v>
      </c>
      <c r="L619" s="60" t="s">
        <v>562</v>
      </c>
      <c r="M619" s="54" t="s">
        <v>561</v>
      </c>
      <c r="N619" s="85">
        <v>5</v>
      </c>
      <c r="O619" s="54" t="s">
        <v>564</v>
      </c>
      <c r="P619" s="54">
        <v>37</v>
      </c>
    </row>
    <row r="620" spans="2:16">
      <c r="B620" s="54" t="s">
        <v>61</v>
      </c>
      <c r="C620" s="54" t="s">
        <v>1389</v>
      </c>
      <c r="D620" s="54" t="s">
        <v>449</v>
      </c>
      <c r="E620" s="60" t="s">
        <v>450</v>
      </c>
      <c r="F620" s="85" t="s">
        <v>557</v>
      </c>
      <c r="G620" s="85" t="s">
        <v>558</v>
      </c>
      <c r="H620" s="86" t="s">
        <v>559</v>
      </c>
      <c r="I620" s="87" t="str">
        <f t="shared" si="24"/>
        <v>Golay0112_S0944</v>
      </c>
      <c r="J620" s="87" t="str">
        <f t="shared" si="25"/>
        <v>gtaAGCTGTCAAGCTcgACACACCGCCCGTCGCTACT</v>
      </c>
      <c r="K620" s="54" t="s">
        <v>360</v>
      </c>
      <c r="L620" s="60" t="s">
        <v>562</v>
      </c>
      <c r="M620" s="54" t="s">
        <v>561</v>
      </c>
      <c r="N620" s="85">
        <v>5</v>
      </c>
      <c r="O620" s="54" t="s">
        <v>564</v>
      </c>
      <c r="P620" s="54">
        <v>37</v>
      </c>
    </row>
    <row r="621" spans="2:16">
      <c r="B621" s="54" t="s">
        <v>60</v>
      </c>
      <c r="C621" s="54" t="s">
        <v>1390</v>
      </c>
      <c r="D621" s="54" t="s">
        <v>451</v>
      </c>
      <c r="E621" s="60" t="s">
        <v>452</v>
      </c>
      <c r="F621" s="85" t="s">
        <v>557</v>
      </c>
      <c r="G621" s="85" t="s">
        <v>558</v>
      </c>
      <c r="H621" s="86" t="s">
        <v>559</v>
      </c>
      <c r="I621" s="87" t="str">
        <f t="shared" si="24"/>
        <v>Golay0113_S0418</v>
      </c>
      <c r="J621" s="87" t="str">
        <f t="shared" si="25"/>
        <v>gtaGAGAGCAACAGAcgACACACCGCCCGTCGCTACT</v>
      </c>
      <c r="K621" s="54" t="s">
        <v>360</v>
      </c>
      <c r="L621" s="60" t="s">
        <v>562</v>
      </c>
      <c r="M621" s="54" t="s">
        <v>561</v>
      </c>
      <c r="N621" s="85">
        <v>5</v>
      </c>
      <c r="O621" s="54" t="s">
        <v>564</v>
      </c>
      <c r="P621" s="54">
        <v>37</v>
      </c>
    </row>
    <row r="622" spans="2:16">
      <c r="B622" s="54" t="s">
        <v>59</v>
      </c>
      <c r="C622" s="54" t="s">
        <v>1391</v>
      </c>
      <c r="D622" s="54" t="s">
        <v>453</v>
      </c>
      <c r="E622" s="60" t="s">
        <v>454</v>
      </c>
      <c r="F622" s="85" t="s">
        <v>557</v>
      </c>
      <c r="G622" s="85" t="s">
        <v>558</v>
      </c>
      <c r="H622" s="86" t="s">
        <v>559</v>
      </c>
      <c r="I622" s="87" t="str">
        <f t="shared" si="24"/>
        <v>Golay0114_S0792</v>
      </c>
      <c r="J622" s="87" t="str">
        <f t="shared" si="25"/>
        <v>gtaTACTCGGGAACTcgACACACCGCCCGTCGCTACT</v>
      </c>
      <c r="K622" s="54" t="s">
        <v>360</v>
      </c>
      <c r="L622" s="60" t="s">
        <v>562</v>
      </c>
      <c r="M622" s="54" t="s">
        <v>561</v>
      </c>
      <c r="N622" s="85">
        <v>5</v>
      </c>
      <c r="O622" s="54" t="s">
        <v>564</v>
      </c>
      <c r="P622" s="54">
        <v>37</v>
      </c>
    </row>
    <row r="623" spans="2:16">
      <c r="B623" s="54" t="s">
        <v>58</v>
      </c>
      <c r="C623" s="54" t="s">
        <v>1392</v>
      </c>
      <c r="D623" s="54" t="s">
        <v>455</v>
      </c>
      <c r="E623" s="60" t="s">
        <v>456</v>
      </c>
      <c r="F623" s="85" t="s">
        <v>557</v>
      </c>
      <c r="G623" s="85" t="s">
        <v>558</v>
      </c>
      <c r="H623" s="86" t="s">
        <v>559</v>
      </c>
      <c r="I623" s="87" t="str">
        <f t="shared" si="24"/>
        <v>Golay0115_S0547</v>
      </c>
      <c r="J623" s="87" t="str">
        <f t="shared" si="25"/>
        <v>gtaCGTGCTTAGGCTcgACACACCGCCCGTCGCTACT</v>
      </c>
      <c r="K623" s="54" t="s">
        <v>360</v>
      </c>
      <c r="L623" s="60" t="s">
        <v>562</v>
      </c>
      <c r="M623" s="54" t="s">
        <v>561</v>
      </c>
      <c r="N623" s="85">
        <v>5</v>
      </c>
      <c r="O623" s="54" t="s">
        <v>564</v>
      </c>
      <c r="P623" s="54">
        <v>37</v>
      </c>
    </row>
    <row r="624" spans="2:16">
      <c r="B624" s="54" t="s">
        <v>57</v>
      </c>
      <c r="C624" s="84" t="s">
        <v>1393</v>
      </c>
      <c r="D624" s="54" t="s">
        <v>457</v>
      </c>
      <c r="E624" s="60" t="s">
        <v>458</v>
      </c>
      <c r="F624" s="85" t="s">
        <v>557</v>
      </c>
      <c r="G624" s="85" t="s">
        <v>558</v>
      </c>
      <c r="H624" s="86" t="s">
        <v>559</v>
      </c>
      <c r="I624" s="87" t="str">
        <f t="shared" si="24"/>
        <v>Golay0116_NC07</v>
      </c>
      <c r="J624" s="87" t="str">
        <f t="shared" si="25"/>
        <v>gtaTACCGAAGGTATcgACACACCGCCCGTCGCTACT</v>
      </c>
      <c r="K624" s="54" t="s">
        <v>360</v>
      </c>
      <c r="L624" s="60" t="s">
        <v>562</v>
      </c>
      <c r="M624" s="54" t="s">
        <v>561</v>
      </c>
      <c r="N624" s="85">
        <v>5</v>
      </c>
      <c r="O624" s="54" t="s">
        <v>565</v>
      </c>
      <c r="P624" s="54">
        <v>37</v>
      </c>
    </row>
    <row r="625" spans="2:16">
      <c r="B625" s="54" t="s">
        <v>56</v>
      </c>
      <c r="C625" s="54" t="s">
        <v>1394</v>
      </c>
      <c r="D625" s="54" t="s">
        <v>459</v>
      </c>
      <c r="E625" s="60" t="s">
        <v>460</v>
      </c>
      <c r="F625" s="85" t="s">
        <v>557</v>
      </c>
      <c r="G625" s="85" t="s">
        <v>558</v>
      </c>
      <c r="H625" s="86" t="s">
        <v>559</v>
      </c>
      <c r="I625" s="87" t="str">
        <f t="shared" si="24"/>
        <v>Golay0117_S0435</v>
      </c>
      <c r="J625" s="87" t="str">
        <f t="shared" si="25"/>
        <v>gtaCACTCATCATTCcgACACACCGCCCGTCGCTACT</v>
      </c>
      <c r="K625" s="54" t="s">
        <v>360</v>
      </c>
      <c r="L625" s="60" t="s">
        <v>562</v>
      </c>
      <c r="M625" s="54" t="s">
        <v>561</v>
      </c>
      <c r="N625" s="85">
        <v>5</v>
      </c>
      <c r="O625" s="54" t="s">
        <v>564</v>
      </c>
      <c r="P625" s="54">
        <v>37</v>
      </c>
    </row>
    <row r="626" spans="2:16">
      <c r="B626" s="54" t="s">
        <v>55</v>
      </c>
      <c r="C626" s="54" t="s">
        <v>1395</v>
      </c>
      <c r="D626" s="54" t="s">
        <v>461</v>
      </c>
      <c r="E626" s="60" t="s">
        <v>462</v>
      </c>
      <c r="F626" s="85" t="s">
        <v>557</v>
      </c>
      <c r="G626" s="85" t="s">
        <v>558</v>
      </c>
      <c r="H626" s="86" t="s">
        <v>559</v>
      </c>
      <c r="I626" s="87" t="str">
        <f t="shared" si="24"/>
        <v>Golay0118_S0981</v>
      </c>
      <c r="J626" s="87" t="str">
        <f t="shared" si="25"/>
        <v>gtaGTATTTCGGACGcgACACACCGCCCGTCGCTACT</v>
      </c>
      <c r="K626" s="54" t="s">
        <v>360</v>
      </c>
      <c r="L626" s="60" t="s">
        <v>562</v>
      </c>
      <c r="M626" s="54" t="s">
        <v>561</v>
      </c>
      <c r="N626" s="85">
        <v>5</v>
      </c>
      <c r="O626" s="54" t="s">
        <v>564</v>
      </c>
      <c r="P626" s="54">
        <v>37</v>
      </c>
    </row>
    <row r="627" spans="2:16">
      <c r="B627" s="54" t="s">
        <v>54</v>
      </c>
      <c r="C627" s="54" t="s">
        <v>1396</v>
      </c>
      <c r="D627" s="54" t="s">
        <v>463</v>
      </c>
      <c r="E627" s="60" t="s">
        <v>464</v>
      </c>
      <c r="F627" s="85" t="s">
        <v>557</v>
      </c>
      <c r="G627" s="85" t="s">
        <v>558</v>
      </c>
      <c r="H627" s="86" t="s">
        <v>559</v>
      </c>
      <c r="I627" s="87" t="str">
        <f t="shared" si="24"/>
        <v>Golay0119_S0889</v>
      </c>
      <c r="J627" s="87" t="str">
        <f t="shared" si="25"/>
        <v>gtaTATCTATCCTGCcgACACACCGCCCGTCGCTACT</v>
      </c>
      <c r="K627" s="54" t="s">
        <v>360</v>
      </c>
      <c r="L627" s="60" t="s">
        <v>562</v>
      </c>
      <c r="M627" s="54" t="s">
        <v>561</v>
      </c>
      <c r="N627" s="85">
        <v>5</v>
      </c>
      <c r="O627" s="54" t="s">
        <v>564</v>
      </c>
      <c r="P627" s="54">
        <v>37</v>
      </c>
    </row>
    <row r="628" spans="2:16">
      <c r="B628" s="54" t="s">
        <v>53</v>
      </c>
      <c r="C628" s="54" t="s">
        <v>1397</v>
      </c>
      <c r="D628" s="54" t="s">
        <v>465</v>
      </c>
      <c r="E628" s="60" t="s">
        <v>466</v>
      </c>
      <c r="F628" s="85" t="s">
        <v>557</v>
      </c>
      <c r="G628" s="85" t="s">
        <v>558</v>
      </c>
      <c r="H628" s="86" t="s">
        <v>559</v>
      </c>
      <c r="I628" s="87" t="str">
        <f t="shared" si="24"/>
        <v>Golay0120_S0434</v>
      </c>
      <c r="J628" s="87" t="str">
        <f t="shared" si="25"/>
        <v>gtaTTGCCAAGAGTCcgACACACCGCCCGTCGCTACT</v>
      </c>
      <c r="K628" s="54" t="s">
        <v>360</v>
      </c>
      <c r="L628" s="60" t="s">
        <v>562</v>
      </c>
      <c r="M628" s="54" t="s">
        <v>561</v>
      </c>
      <c r="N628" s="85">
        <v>5</v>
      </c>
      <c r="O628" s="54" t="s">
        <v>564</v>
      </c>
      <c r="P628" s="54">
        <v>37</v>
      </c>
    </row>
    <row r="629" spans="2:16">
      <c r="B629" s="54" t="s">
        <v>52</v>
      </c>
      <c r="C629" s="54" t="s">
        <v>1398</v>
      </c>
      <c r="D629" s="54" t="s">
        <v>467</v>
      </c>
      <c r="E629" s="60" t="s">
        <v>468</v>
      </c>
      <c r="F629" s="85" t="s">
        <v>557</v>
      </c>
      <c r="G629" s="85" t="s">
        <v>558</v>
      </c>
      <c r="H629" s="86" t="s">
        <v>559</v>
      </c>
      <c r="I629" s="87" t="str">
        <f t="shared" si="24"/>
        <v>Golay0121_S0525</v>
      </c>
      <c r="J629" s="87" t="str">
        <f t="shared" si="25"/>
        <v>gtaAGTAGCGGAAGAcgACACACCGCCCGTCGCTACT</v>
      </c>
      <c r="K629" s="54" t="s">
        <v>360</v>
      </c>
      <c r="L629" s="60" t="s">
        <v>562</v>
      </c>
      <c r="M629" s="54" t="s">
        <v>561</v>
      </c>
      <c r="N629" s="85">
        <v>5</v>
      </c>
      <c r="O629" s="54" t="s">
        <v>564</v>
      </c>
      <c r="P629" s="54">
        <v>37</v>
      </c>
    </row>
    <row r="630" spans="2:16">
      <c r="B630" s="54" t="s">
        <v>51</v>
      </c>
      <c r="C630" s="84" t="s">
        <v>1399</v>
      </c>
      <c r="D630" s="54" t="s">
        <v>469</v>
      </c>
      <c r="E630" s="60" t="s">
        <v>470</v>
      </c>
      <c r="F630" s="85" t="s">
        <v>557</v>
      </c>
      <c r="G630" s="85" t="s">
        <v>558</v>
      </c>
      <c r="H630" s="86" t="s">
        <v>559</v>
      </c>
      <c r="I630" s="87" t="str">
        <f t="shared" si="24"/>
        <v>Golay0122_SNEG11</v>
      </c>
      <c r="J630" s="87" t="str">
        <f t="shared" si="25"/>
        <v>gtaGCAATTAGGTACcgACACACCGCCCGTCGCTACT</v>
      </c>
      <c r="K630" s="54" t="s">
        <v>360</v>
      </c>
      <c r="L630" s="60" t="s">
        <v>562</v>
      </c>
      <c r="M630" s="54" t="s">
        <v>561</v>
      </c>
      <c r="N630" s="85">
        <v>5</v>
      </c>
      <c r="O630" s="54" t="s">
        <v>565</v>
      </c>
      <c r="P630" s="54">
        <v>37</v>
      </c>
    </row>
    <row r="631" spans="2:16">
      <c r="B631" s="54" t="s">
        <v>50</v>
      </c>
      <c r="C631" s="54" t="s">
        <v>1400</v>
      </c>
      <c r="D631" s="54" t="s">
        <v>471</v>
      </c>
      <c r="E631" s="60" t="s">
        <v>472</v>
      </c>
      <c r="F631" s="85" t="s">
        <v>557</v>
      </c>
      <c r="G631" s="85" t="s">
        <v>558</v>
      </c>
      <c r="H631" s="86" t="s">
        <v>559</v>
      </c>
      <c r="I631" s="87" t="str">
        <f t="shared" si="24"/>
        <v>Golay0123_S0982</v>
      </c>
      <c r="J631" s="87" t="str">
        <f t="shared" si="25"/>
        <v>gtaCATACCGTGAGTcgACACACCGCCCGTCGCTACT</v>
      </c>
      <c r="K631" s="54" t="s">
        <v>360</v>
      </c>
      <c r="L631" s="60" t="s">
        <v>562</v>
      </c>
      <c r="M631" s="54" t="s">
        <v>561</v>
      </c>
      <c r="N631" s="85">
        <v>5</v>
      </c>
      <c r="O631" s="54" t="s">
        <v>564</v>
      </c>
      <c r="P631" s="54">
        <v>37</v>
      </c>
    </row>
    <row r="632" spans="2:16">
      <c r="B632" s="54" t="s">
        <v>49</v>
      </c>
      <c r="C632" s="54" t="s">
        <v>1401</v>
      </c>
      <c r="D632" s="54" t="s">
        <v>473</v>
      </c>
      <c r="E632" s="60" t="s">
        <v>474</v>
      </c>
      <c r="F632" s="85" t="s">
        <v>557</v>
      </c>
      <c r="G632" s="85" t="s">
        <v>558</v>
      </c>
      <c r="H632" s="86" t="s">
        <v>559</v>
      </c>
      <c r="I632" s="87" t="str">
        <f t="shared" si="24"/>
        <v>Golay0124_S0990</v>
      </c>
      <c r="J632" s="87" t="str">
        <f t="shared" si="25"/>
        <v>gtaATGTGTGTAGACcgACACACCGCCCGTCGCTACT</v>
      </c>
      <c r="K632" s="54" t="s">
        <v>360</v>
      </c>
      <c r="L632" s="60" t="s">
        <v>562</v>
      </c>
      <c r="M632" s="54" t="s">
        <v>561</v>
      </c>
      <c r="N632" s="85">
        <v>5</v>
      </c>
      <c r="O632" s="54" t="s">
        <v>564</v>
      </c>
      <c r="P632" s="54">
        <v>37</v>
      </c>
    </row>
    <row r="633" spans="2:16">
      <c r="B633" s="54" t="s">
        <v>48</v>
      </c>
      <c r="C633" s="54" t="s">
        <v>1402</v>
      </c>
      <c r="D633" s="54" t="s">
        <v>475</v>
      </c>
      <c r="E633" s="60" t="s">
        <v>476</v>
      </c>
      <c r="F633" s="85" t="s">
        <v>557</v>
      </c>
      <c r="G633" s="85" t="s">
        <v>558</v>
      </c>
      <c r="H633" s="86" t="s">
        <v>559</v>
      </c>
      <c r="I633" s="87" t="str">
        <f t="shared" si="24"/>
        <v>Golay0125_S0520</v>
      </c>
      <c r="J633" s="87" t="str">
        <f t="shared" si="25"/>
        <v>gtaCCTGCGAAGTATcgACACACCGCCCGTCGCTACT</v>
      </c>
      <c r="K633" s="54" t="s">
        <v>360</v>
      </c>
      <c r="L633" s="60" t="s">
        <v>562</v>
      </c>
      <c r="M633" s="54" t="s">
        <v>561</v>
      </c>
      <c r="N633" s="85">
        <v>5</v>
      </c>
      <c r="O633" s="54" t="s">
        <v>25</v>
      </c>
      <c r="P633" s="54">
        <v>37</v>
      </c>
    </row>
    <row r="634" spans="2:16">
      <c r="B634" s="54" t="s">
        <v>47</v>
      </c>
      <c r="C634" s="54" t="s">
        <v>1403</v>
      </c>
      <c r="D634" s="54" t="s">
        <v>477</v>
      </c>
      <c r="E634" s="60" t="s">
        <v>478</v>
      </c>
      <c r="F634" s="85" t="s">
        <v>557</v>
      </c>
      <c r="G634" s="85" t="s">
        <v>558</v>
      </c>
      <c r="H634" s="86" t="s">
        <v>559</v>
      </c>
      <c r="I634" s="87" t="str">
        <f t="shared" si="24"/>
        <v>Golay0126_S0514</v>
      </c>
      <c r="J634" s="87" t="str">
        <f t="shared" si="25"/>
        <v>gtaTTCTCTCGACATcgACACACCGCCCGTCGCTACT</v>
      </c>
      <c r="K634" s="54" t="s">
        <v>360</v>
      </c>
      <c r="L634" s="60" t="s">
        <v>562</v>
      </c>
      <c r="M634" s="54" t="s">
        <v>561</v>
      </c>
      <c r="N634" s="85">
        <v>5</v>
      </c>
      <c r="O634" s="54" t="s">
        <v>564</v>
      </c>
      <c r="P634" s="54">
        <v>37</v>
      </c>
    </row>
    <row r="635" spans="2:16">
      <c r="B635" s="54" t="s">
        <v>46</v>
      </c>
      <c r="C635" s="54" t="s">
        <v>1404</v>
      </c>
      <c r="D635" s="54" t="s">
        <v>479</v>
      </c>
      <c r="E635" s="60" t="s">
        <v>480</v>
      </c>
      <c r="F635" s="85" t="s">
        <v>557</v>
      </c>
      <c r="G635" s="85" t="s">
        <v>558</v>
      </c>
      <c r="H635" s="86" t="s">
        <v>559</v>
      </c>
      <c r="I635" s="87" t="str">
        <f t="shared" si="24"/>
        <v>Golay0127_S0368</v>
      </c>
      <c r="J635" s="87" t="str">
        <f t="shared" si="25"/>
        <v>gtaGCTCTCCGTAGAcgACACACCGCCCGTCGCTACT</v>
      </c>
      <c r="K635" s="54" t="s">
        <v>360</v>
      </c>
      <c r="L635" s="60" t="s">
        <v>562</v>
      </c>
      <c r="M635" s="54" t="s">
        <v>561</v>
      </c>
      <c r="N635" s="85">
        <v>5</v>
      </c>
      <c r="O635" s="54" t="s">
        <v>564</v>
      </c>
      <c r="P635" s="54">
        <v>37</v>
      </c>
    </row>
    <row r="636" spans="2:16">
      <c r="B636" s="54" t="s">
        <v>45</v>
      </c>
      <c r="C636" s="54" t="s">
        <v>1405</v>
      </c>
      <c r="D636" s="54" t="s">
        <v>481</v>
      </c>
      <c r="E636" s="60" t="s">
        <v>482</v>
      </c>
      <c r="F636" s="85" t="s">
        <v>557</v>
      </c>
      <c r="G636" s="85" t="s">
        <v>558</v>
      </c>
      <c r="H636" s="86" t="s">
        <v>559</v>
      </c>
      <c r="I636" s="87" t="str">
        <f t="shared" si="24"/>
        <v>Golay0128_S1010</v>
      </c>
      <c r="J636" s="87" t="str">
        <f t="shared" si="25"/>
        <v>gtaGTTAAGCTGACCcgACACACCGCCCGTCGCTACT</v>
      </c>
      <c r="K636" s="54" t="s">
        <v>360</v>
      </c>
      <c r="L636" s="60" t="s">
        <v>562</v>
      </c>
      <c r="M636" s="54" t="s">
        <v>561</v>
      </c>
      <c r="N636" s="85">
        <v>5</v>
      </c>
      <c r="O636" s="54" t="s">
        <v>564</v>
      </c>
      <c r="P636" s="54">
        <v>37</v>
      </c>
    </row>
    <row r="637" spans="2:16">
      <c r="B637" s="54" t="s">
        <v>44</v>
      </c>
      <c r="C637" s="54" t="s">
        <v>1406</v>
      </c>
      <c r="D637" s="54" t="s">
        <v>483</v>
      </c>
      <c r="E637" s="60" t="s">
        <v>484</v>
      </c>
      <c r="F637" s="85" t="s">
        <v>557</v>
      </c>
      <c r="G637" s="85" t="s">
        <v>558</v>
      </c>
      <c r="H637" s="86" t="s">
        <v>559</v>
      </c>
      <c r="I637" s="87" t="str">
        <f t="shared" si="24"/>
        <v>Golay0129_S0726</v>
      </c>
      <c r="J637" s="87" t="str">
        <f t="shared" si="25"/>
        <v>gtaATGCCATGCCGTcgACACACCGCCCGTCGCTACT</v>
      </c>
      <c r="K637" s="54" t="s">
        <v>360</v>
      </c>
      <c r="L637" s="60" t="s">
        <v>562</v>
      </c>
      <c r="M637" s="54" t="s">
        <v>561</v>
      </c>
      <c r="N637" s="85">
        <v>5</v>
      </c>
      <c r="O637" s="54" t="s">
        <v>564</v>
      </c>
      <c r="P637" s="54">
        <v>37</v>
      </c>
    </row>
    <row r="638" spans="2:16">
      <c r="B638" s="54" t="s">
        <v>43</v>
      </c>
      <c r="C638" s="54" t="s">
        <v>1407</v>
      </c>
      <c r="D638" s="54" t="s">
        <v>485</v>
      </c>
      <c r="E638" s="60" t="s">
        <v>486</v>
      </c>
      <c r="F638" s="85" t="s">
        <v>557</v>
      </c>
      <c r="G638" s="85" t="s">
        <v>558</v>
      </c>
      <c r="H638" s="86" t="s">
        <v>559</v>
      </c>
      <c r="I638" s="87" t="str">
        <f t="shared" si="24"/>
        <v>Golay0130_S0949</v>
      </c>
      <c r="J638" s="87" t="str">
        <f t="shared" si="25"/>
        <v>gtaGACATTGTCACGcgACACACCGCCCGTCGCTACT</v>
      </c>
      <c r="K638" s="54" t="s">
        <v>360</v>
      </c>
      <c r="L638" s="60" t="s">
        <v>562</v>
      </c>
      <c r="M638" s="54" t="s">
        <v>561</v>
      </c>
      <c r="N638" s="85">
        <v>5</v>
      </c>
      <c r="O638" s="54" t="s">
        <v>564</v>
      </c>
      <c r="P638" s="54">
        <v>37</v>
      </c>
    </row>
    <row r="639" spans="2:16">
      <c r="B639" s="54" t="s">
        <v>42</v>
      </c>
      <c r="C639" s="54" t="s">
        <v>1408</v>
      </c>
      <c r="D639" s="54" t="s">
        <v>487</v>
      </c>
      <c r="E639" s="60" t="s">
        <v>488</v>
      </c>
      <c r="F639" s="85" t="s">
        <v>557</v>
      </c>
      <c r="G639" s="85" t="s">
        <v>558</v>
      </c>
      <c r="H639" s="86" t="s">
        <v>559</v>
      </c>
      <c r="I639" s="87" t="str">
        <f t="shared" si="24"/>
        <v>Golay0131_S1080</v>
      </c>
      <c r="J639" s="87" t="str">
        <f t="shared" si="25"/>
        <v>gtaGCCAACAACCATcgACACACCGCCCGTCGCTACT</v>
      </c>
      <c r="K639" s="54" t="s">
        <v>360</v>
      </c>
      <c r="L639" s="60" t="s">
        <v>562</v>
      </c>
      <c r="M639" s="54" t="s">
        <v>561</v>
      </c>
      <c r="N639" s="85">
        <v>5</v>
      </c>
      <c r="O639" s="54" t="s">
        <v>564</v>
      </c>
      <c r="P639" s="54">
        <v>37</v>
      </c>
    </row>
    <row r="640" spans="2:16">
      <c r="B640" s="54" t="s">
        <v>41</v>
      </c>
      <c r="C640" s="54" t="s">
        <v>1409</v>
      </c>
      <c r="D640" s="54" t="s">
        <v>489</v>
      </c>
      <c r="E640" s="60" t="s">
        <v>490</v>
      </c>
      <c r="F640" s="85" t="s">
        <v>557</v>
      </c>
      <c r="G640" s="85" t="s">
        <v>558</v>
      </c>
      <c r="H640" s="86" t="s">
        <v>559</v>
      </c>
      <c r="I640" s="87" t="str">
        <f t="shared" si="24"/>
        <v>Golay0132_S0831</v>
      </c>
      <c r="J640" s="87" t="str">
        <f t="shared" si="25"/>
        <v>gtaATCAGTACTAGGcgACACACCGCCCGTCGCTACT</v>
      </c>
      <c r="K640" s="54" t="s">
        <v>360</v>
      </c>
      <c r="L640" s="60" t="s">
        <v>562</v>
      </c>
      <c r="M640" s="54" t="s">
        <v>561</v>
      </c>
      <c r="N640" s="85">
        <v>5</v>
      </c>
      <c r="O640" s="54" t="s">
        <v>564</v>
      </c>
      <c r="P640" s="54">
        <v>37</v>
      </c>
    </row>
    <row r="641" spans="2:16">
      <c r="B641" s="54" t="s">
        <v>40</v>
      </c>
      <c r="C641" s="54" t="s">
        <v>1410</v>
      </c>
      <c r="D641" s="54" t="s">
        <v>491</v>
      </c>
      <c r="E641" s="60" t="s">
        <v>492</v>
      </c>
      <c r="F641" s="85" t="s">
        <v>557</v>
      </c>
      <c r="G641" s="85" t="s">
        <v>558</v>
      </c>
      <c r="H641" s="86" t="s">
        <v>559</v>
      </c>
      <c r="I641" s="87" t="str">
        <f t="shared" si="24"/>
        <v>Golay0133_S0745</v>
      </c>
      <c r="J641" s="87" t="str">
        <f t="shared" si="25"/>
        <v>gtaTCCTCGAGCGATcgACACACCGCCCGTCGCTACT</v>
      </c>
      <c r="K641" s="54" t="s">
        <v>360</v>
      </c>
      <c r="L641" s="60" t="s">
        <v>562</v>
      </c>
      <c r="M641" s="54" t="s">
        <v>561</v>
      </c>
      <c r="N641" s="85">
        <v>5</v>
      </c>
      <c r="O641" s="54" t="s">
        <v>564</v>
      </c>
      <c r="P641" s="54">
        <v>37</v>
      </c>
    </row>
    <row r="642" spans="2:16">
      <c r="B642" s="54" t="s">
        <v>39</v>
      </c>
      <c r="C642" s="54" t="s">
        <v>1411</v>
      </c>
      <c r="D642" s="54" t="s">
        <v>493</v>
      </c>
      <c r="E642" s="60" t="s">
        <v>494</v>
      </c>
      <c r="F642" s="85" t="s">
        <v>557</v>
      </c>
      <c r="G642" s="85" t="s">
        <v>558</v>
      </c>
      <c r="H642" s="86" t="s">
        <v>559</v>
      </c>
      <c r="I642" s="87" t="str">
        <f t="shared" si="24"/>
        <v>Golay0134_S0937</v>
      </c>
      <c r="J642" s="87" t="str">
        <f t="shared" si="25"/>
        <v>gtaACCCAAGCGTTAcgACACACCGCCCGTCGCTACT</v>
      </c>
      <c r="K642" s="54" t="s">
        <v>360</v>
      </c>
      <c r="L642" s="60" t="s">
        <v>562</v>
      </c>
      <c r="M642" s="54" t="s">
        <v>561</v>
      </c>
      <c r="N642" s="85">
        <v>5</v>
      </c>
      <c r="O642" s="54" t="s">
        <v>564</v>
      </c>
      <c r="P642" s="54">
        <v>37</v>
      </c>
    </row>
    <row r="643" spans="2:16">
      <c r="B643" s="54" t="s">
        <v>38</v>
      </c>
      <c r="C643" s="54" t="s">
        <v>1412</v>
      </c>
      <c r="D643" s="54" t="s">
        <v>495</v>
      </c>
      <c r="E643" s="60" t="s">
        <v>496</v>
      </c>
      <c r="F643" s="85" t="s">
        <v>557</v>
      </c>
      <c r="G643" s="85" t="s">
        <v>558</v>
      </c>
      <c r="H643" s="86" t="s">
        <v>559</v>
      </c>
      <c r="I643" s="87" t="str">
        <f t="shared" ref="I643:I673" si="26">(D643&amp;"_"&amp;C643)</f>
        <v>Golay0135_S0864</v>
      </c>
      <c r="J643" s="87" t="str">
        <f t="shared" ref="J643:J673" si="27">CONCATENATE(F643,E643,G643,H643)</f>
        <v>gtaTGCAGCAAGATTcgACACACCGCCCGTCGCTACT</v>
      </c>
      <c r="K643" s="54" t="s">
        <v>360</v>
      </c>
      <c r="L643" s="60" t="s">
        <v>562</v>
      </c>
      <c r="M643" s="54" t="s">
        <v>561</v>
      </c>
      <c r="N643" s="85">
        <v>5</v>
      </c>
      <c r="O643" s="54" t="s">
        <v>564</v>
      </c>
      <c r="P643" s="54">
        <v>37</v>
      </c>
    </row>
    <row r="644" spans="2:16">
      <c r="B644" s="54" t="s">
        <v>37</v>
      </c>
      <c r="C644" s="54" t="s">
        <v>1413</v>
      </c>
      <c r="D644" s="54" t="s">
        <v>497</v>
      </c>
      <c r="E644" s="60" t="s">
        <v>498</v>
      </c>
      <c r="F644" s="85" t="s">
        <v>557</v>
      </c>
      <c r="G644" s="85" t="s">
        <v>558</v>
      </c>
      <c r="H644" s="86" t="s">
        <v>559</v>
      </c>
      <c r="I644" s="87" t="str">
        <f t="shared" si="26"/>
        <v>Golay0136_S0996</v>
      </c>
      <c r="J644" s="87" t="str">
        <f t="shared" si="27"/>
        <v>gtaAGCAACATTGCAcgACACACCGCCCGTCGCTACT</v>
      </c>
      <c r="K644" s="54" t="s">
        <v>360</v>
      </c>
      <c r="L644" s="60" t="s">
        <v>562</v>
      </c>
      <c r="M644" s="54" t="s">
        <v>561</v>
      </c>
      <c r="N644" s="85">
        <v>5</v>
      </c>
      <c r="O644" s="54" t="s">
        <v>564</v>
      </c>
      <c r="P644" s="54">
        <v>37</v>
      </c>
    </row>
    <row r="645" spans="2:16">
      <c r="B645" s="54" t="s">
        <v>36</v>
      </c>
      <c r="C645" s="54" t="s">
        <v>1414</v>
      </c>
      <c r="D645" s="54" t="s">
        <v>499</v>
      </c>
      <c r="E645" s="60" t="s">
        <v>500</v>
      </c>
      <c r="F645" s="85" t="s">
        <v>557</v>
      </c>
      <c r="G645" s="85" t="s">
        <v>558</v>
      </c>
      <c r="H645" s="86" t="s">
        <v>559</v>
      </c>
      <c r="I645" s="87" t="str">
        <f t="shared" si="26"/>
        <v>Golay0137_S0426</v>
      </c>
      <c r="J645" s="87" t="str">
        <f t="shared" si="27"/>
        <v>gtaGATGTGGTGTTAcgACACACCGCCCGTCGCTACT</v>
      </c>
      <c r="K645" s="54" t="s">
        <v>360</v>
      </c>
      <c r="L645" s="60" t="s">
        <v>562</v>
      </c>
      <c r="M645" s="54" t="s">
        <v>561</v>
      </c>
      <c r="N645" s="85">
        <v>5</v>
      </c>
      <c r="O645" s="54" t="s">
        <v>564</v>
      </c>
      <c r="P645" s="54">
        <v>37</v>
      </c>
    </row>
    <row r="646" spans="2:16">
      <c r="B646" s="54" t="s">
        <v>35</v>
      </c>
      <c r="C646" s="54" t="s">
        <v>1415</v>
      </c>
      <c r="D646" s="54" t="s">
        <v>501</v>
      </c>
      <c r="E646" s="60" t="s">
        <v>502</v>
      </c>
      <c r="F646" s="85" t="s">
        <v>557</v>
      </c>
      <c r="G646" s="85" t="s">
        <v>558</v>
      </c>
      <c r="H646" s="86" t="s">
        <v>559</v>
      </c>
      <c r="I646" s="87" t="str">
        <f t="shared" si="26"/>
        <v>Golay0138_S0674</v>
      </c>
      <c r="J646" s="87" t="str">
        <f t="shared" si="27"/>
        <v>gtaCAGAAATGTGTCcgACACACCGCCCGTCGCTACT</v>
      </c>
      <c r="K646" s="54" t="s">
        <v>360</v>
      </c>
      <c r="L646" s="60" t="s">
        <v>562</v>
      </c>
      <c r="M646" s="54" t="s">
        <v>561</v>
      </c>
      <c r="N646" s="85">
        <v>5</v>
      </c>
      <c r="O646" s="54" t="s">
        <v>564</v>
      </c>
      <c r="P646" s="54">
        <v>37</v>
      </c>
    </row>
    <row r="647" spans="2:16">
      <c r="B647" s="54" t="s">
        <v>34</v>
      </c>
      <c r="C647" s="54" t="s">
        <v>1416</v>
      </c>
      <c r="D647" s="54" t="s">
        <v>503</v>
      </c>
      <c r="E647" s="60" t="s">
        <v>504</v>
      </c>
      <c r="F647" s="85" t="s">
        <v>557</v>
      </c>
      <c r="G647" s="85" t="s">
        <v>558</v>
      </c>
      <c r="H647" s="86" t="s">
        <v>559</v>
      </c>
      <c r="I647" s="87" t="str">
        <f t="shared" si="26"/>
        <v>Golay0139_S0750</v>
      </c>
      <c r="J647" s="87" t="str">
        <f t="shared" si="27"/>
        <v>gtaGTAGAGGTAGAGcgACACACCGCCCGTCGCTACT</v>
      </c>
      <c r="K647" s="54" t="s">
        <v>360</v>
      </c>
      <c r="L647" s="60" t="s">
        <v>562</v>
      </c>
      <c r="M647" s="54" t="s">
        <v>561</v>
      </c>
      <c r="N647" s="85">
        <v>5</v>
      </c>
      <c r="O647" s="54" t="s">
        <v>564</v>
      </c>
      <c r="P647" s="54">
        <v>37</v>
      </c>
    </row>
    <row r="648" spans="2:16">
      <c r="B648" s="54" t="s">
        <v>33</v>
      </c>
      <c r="C648" s="54" t="s">
        <v>1417</v>
      </c>
      <c r="D648" s="54" t="s">
        <v>505</v>
      </c>
      <c r="E648" s="60" t="s">
        <v>506</v>
      </c>
      <c r="F648" s="85" t="s">
        <v>557</v>
      </c>
      <c r="G648" s="85" t="s">
        <v>558</v>
      </c>
      <c r="H648" s="86" t="s">
        <v>559</v>
      </c>
      <c r="I648" s="87" t="str">
        <f t="shared" si="26"/>
        <v>Golay0140_S0627</v>
      </c>
      <c r="J648" s="87" t="str">
        <f t="shared" si="27"/>
        <v>gtaCGTGATCCGCTAcgACACACCGCCCGTCGCTACT</v>
      </c>
      <c r="K648" s="54" t="s">
        <v>360</v>
      </c>
      <c r="L648" s="60" t="s">
        <v>562</v>
      </c>
      <c r="M648" s="54" t="s">
        <v>561</v>
      </c>
      <c r="N648" s="85">
        <v>5</v>
      </c>
      <c r="O648" s="54" t="s">
        <v>564</v>
      </c>
      <c r="P648" s="54">
        <v>37</v>
      </c>
    </row>
    <row r="649" spans="2:16">
      <c r="B649" s="54" t="s">
        <v>32</v>
      </c>
      <c r="C649" s="54" t="s">
        <v>1418</v>
      </c>
      <c r="D649" s="54" t="s">
        <v>507</v>
      </c>
      <c r="E649" s="60" t="s">
        <v>508</v>
      </c>
      <c r="F649" s="85" t="s">
        <v>557</v>
      </c>
      <c r="G649" s="85" t="s">
        <v>558</v>
      </c>
      <c r="H649" s="86" t="s">
        <v>559</v>
      </c>
      <c r="I649" s="87" t="str">
        <f t="shared" si="26"/>
        <v>Golay0141_S0748</v>
      </c>
      <c r="J649" s="87" t="str">
        <f t="shared" si="27"/>
        <v>gtaGGTTATTTGGCGcgACACACCGCCCGTCGCTACT</v>
      </c>
      <c r="K649" s="54" t="s">
        <v>360</v>
      </c>
      <c r="L649" s="60" t="s">
        <v>562</v>
      </c>
      <c r="M649" s="54" t="s">
        <v>561</v>
      </c>
      <c r="N649" s="85">
        <v>5</v>
      </c>
      <c r="O649" s="54" t="s">
        <v>564</v>
      </c>
      <c r="P649" s="54">
        <v>37</v>
      </c>
    </row>
    <row r="650" spans="2:16">
      <c r="B650" s="54" t="s">
        <v>31</v>
      </c>
      <c r="C650" s="54" t="s">
        <v>1419</v>
      </c>
      <c r="D650" s="54" t="s">
        <v>509</v>
      </c>
      <c r="E650" s="60" t="s">
        <v>510</v>
      </c>
      <c r="F650" s="85" t="s">
        <v>557</v>
      </c>
      <c r="G650" s="85" t="s">
        <v>558</v>
      </c>
      <c r="H650" s="86" t="s">
        <v>559</v>
      </c>
      <c r="I650" s="87" t="str">
        <f t="shared" si="26"/>
        <v>Golay1510_S0532</v>
      </c>
      <c r="J650" s="87" t="str">
        <f t="shared" si="27"/>
        <v>gtaACGGTACCCTACcgACACACCGCCCGTCGCTACT</v>
      </c>
      <c r="K650" s="54" t="s">
        <v>360</v>
      </c>
      <c r="L650" s="60" t="s">
        <v>562</v>
      </c>
      <c r="M650" s="54" t="s">
        <v>561</v>
      </c>
      <c r="N650" s="85">
        <v>5</v>
      </c>
      <c r="O650" s="54" t="s">
        <v>564</v>
      </c>
      <c r="P650" s="54">
        <v>37</v>
      </c>
    </row>
    <row r="651" spans="2:16">
      <c r="B651" s="54" t="s">
        <v>30</v>
      </c>
      <c r="C651" s="54" t="s">
        <v>1420</v>
      </c>
      <c r="D651" s="54" t="s">
        <v>511</v>
      </c>
      <c r="E651" s="60" t="s">
        <v>512</v>
      </c>
      <c r="F651" s="85" t="s">
        <v>557</v>
      </c>
      <c r="G651" s="85" t="s">
        <v>558</v>
      </c>
      <c r="H651" s="86" t="s">
        <v>559</v>
      </c>
      <c r="I651" s="87" t="str">
        <f t="shared" si="26"/>
        <v>Golay1511_S0802</v>
      </c>
      <c r="J651" s="87" t="str">
        <f t="shared" si="27"/>
        <v>gtaTCATAGGGTAGTcgACACACCGCCCGTCGCTACT</v>
      </c>
      <c r="K651" s="54" t="s">
        <v>360</v>
      </c>
      <c r="L651" s="60" t="s">
        <v>562</v>
      </c>
      <c r="M651" s="54" t="s">
        <v>561</v>
      </c>
      <c r="N651" s="85">
        <v>5</v>
      </c>
      <c r="O651" s="54" t="s">
        <v>564</v>
      </c>
      <c r="P651" s="54">
        <v>37</v>
      </c>
    </row>
    <row r="652" spans="2:16">
      <c r="B652" s="54" t="s">
        <v>29</v>
      </c>
      <c r="C652" s="54" t="s">
        <v>1421</v>
      </c>
      <c r="D652" s="54" t="s">
        <v>513</v>
      </c>
      <c r="E652" s="60" t="s">
        <v>514</v>
      </c>
      <c r="F652" s="85" t="s">
        <v>557</v>
      </c>
      <c r="G652" s="85" t="s">
        <v>558</v>
      </c>
      <c r="H652" s="86" t="s">
        <v>559</v>
      </c>
      <c r="I652" s="87" t="str">
        <f t="shared" si="26"/>
        <v>Golay1512_S1074</v>
      </c>
      <c r="J652" s="87" t="str">
        <f t="shared" si="27"/>
        <v>gtaATGGAGTTGTTGcgACACACCGCCCGTCGCTACT</v>
      </c>
      <c r="K652" s="54" t="s">
        <v>360</v>
      </c>
      <c r="L652" s="60" t="s">
        <v>562</v>
      </c>
      <c r="M652" s="54" t="s">
        <v>561</v>
      </c>
      <c r="N652" s="85">
        <v>5</v>
      </c>
      <c r="O652" s="54" t="s">
        <v>564</v>
      </c>
      <c r="P652" s="54">
        <v>37</v>
      </c>
    </row>
    <row r="653" spans="2:16">
      <c r="B653" s="54" t="s">
        <v>28</v>
      </c>
      <c r="C653" s="54" t="s">
        <v>1422</v>
      </c>
      <c r="D653" s="54" t="s">
        <v>515</v>
      </c>
      <c r="E653" s="60" t="s">
        <v>516</v>
      </c>
      <c r="F653" s="85" t="s">
        <v>557</v>
      </c>
      <c r="G653" s="85" t="s">
        <v>558</v>
      </c>
      <c r="H653" s="86" t="s">
        <v>559</v>
      </c>
      <c r="I653" s="87" t="str">
        <f t="shared" si="26"/>
        <v>Golay1513_S1079</v>
      </c>
      <c r="J653" s="87" t="str">
        <f t="shared" si="27"/>
        <v>gtaCGTATCTCAGGAcgACACACCGCCCGTCGCTACT</v>
      </c>
      <c r="K653" s="54" t="s">
        <v>360</v>
      </c>
      <c r="L653" s="60" t="s">
        <v>562</v>
      </c>
      <c r="M653" s="54" t="s">
        <v>561</v>
      </c>
      <c r="N653" s="85">
        <v>5</v>
      </c>
      <c r="O653" s="54" t="s">
        <v>564</v>
      </c>
      <c r="P653" s="54">
        <v>37</v>
      </c>
    </row>
    <row r="654" spans="2:16">
      <c r="B654" s="54" t="s">
        <v>27</v>
      </c>
      <c r="C654" s="54" t="s">
        <v>1423</v>
      </c>
      <c r="D654" s="54" t="s">
        <v>517</v>
      </c>
      <c r="E654" s="60" t="s">
        <v>518</v>
      </c>
      <c r="F654" s="85" t="s">
        <v>557</v>
      </c>
      <c r="G654" s="85" t="s">
        <v>558</v>
      </c>
      <c r="H654" s="86" t="s">
        <v>559</v>
      </c>
      <c r="I654" s="87" t="str">
        <f t="shared" si="26"/>
        <v>Golay1514_S0421</v>
      </c>
      <c r="J654" s="87" t="str">
        <f t="shared" si="27"/>
        <v>gtaTAGTTCGGTGACcgACACACCGCCCGTCGCTACT</v>
      </c>
      <c r="K654" s="54" t="s">
        <v>360</v>
      </c>
      <c r="L654" s="60" t="s">
        <v>562</v>
      </c>
      <c r="M654" s="54" t="s">
        <v>561</v>
      </c>
      <c r="N654" s="85">
        <v>5</v>
      </c>
      <c r="O654" s="54" t="s">
        <v>564</v>
      </c>
      <c r="P654" s="54">
        <v>37</v>
      </c>
    </row>
    <row r="655" spans="2:16">
      <c r="B655" s="54" t="s">
        <v>26</v>
      </c>
      <c r="C655" s="54" t="s">
        <v>1424</v>
      </c>
      <c r="D655" s="54" t="s">
        <v>519</v>
      </c>
      <c r="E655" s="60" t="s">
        <v>520</v>
      </c>
      <c r="F655" s="85" t="s">
        <v>557</v>
      </c>
      <c r="G655" s="85" t="s">
        <v>558</v>
      </c>
      <c r="H655" s="86" t="s">
        <v>559</v>
      </c>
      <c r="I655" s="87" t="str">
        <f t="shared" si="26"/>
        <v>Golay1515_S0629</v>
      </c>
      <c r="J655" s="87" t="str">
        <f t="shared" si="27"/>
        <v>gtaCCATGGCTGTGTcgACACACCGCCCGTCGCTACT</v>
      </c>
      <c r="K655" s="54" t="s">
        <v>360</v>
      </c>
      <c r="L655" s="60" t="s">
        <v>562</v>
      </c>
      <c r="M655" s="54" t="s">
        <v>561</v>
      </c>
      <c r="N655" s="85">
        <v>5</v>
      </c>
      <c r="O655" s="54" t="s">
        <v>564</v>
      </c>
      <c r="P655" s="54">
        <v>37</v>
      </c>
    </row>
    <row r="656" spans="2:16">
      <c r="B656" s="54" t="s">
        <v>24</v>
      </c>
      <c r="C656" s="54" t="s">
        <v>1425</v>
      </c>
      <c r="D656" s="54" t="s">
        <v>521</v>
      </c>
      <c r="E656" s="60" t="s">
        <v>522</v>
      </c>
      <c r="F656" s="85" t="s">
        <v>557</v>
      </c>
      <c r="G656" s="85" t="s">
        <v>558</v>
      </c>
      <c r="H656" s="86" t="s">
        <v>559</v>
      </c>
      <c r="I656" s="87" t="str">
        <f t="shared" si="26"/>
        <v>Golay1516_S0661</v>
      </c>
      <c r="J656" s="87" t="str">
        <f t="shared" si="27"/>
        <v>gtaCTAGTCGCTGGTcgACACACCGCCCGTCGCTACT</v>
      </c>
      <c r="K656" s="54" t="s">
        <v>360</v>
      </c>
      <c r="L656" s="60" t="s">
        <v>562</v>
      </c>
      <c r="M656" s="54" t="s">
        <v>561</v>
      </c>
      <c r="N656" s="85">
        <v>5</v>
      </c>
      <c r="O656" s="54" t="s">
        <v>564</v>
      </c>
      <c r="P656" s="54">
        <v>37</v>
      </c>
    </row>
    <row r="657" spans="2:16">
      <c r="B657" s="54" t="s">
        <v>23</v>
      </c>
      <c r="C657" s="54" t="s">
        <v>1426</v>
      </c>
      <c r="D657" s="54" t="s">
        <v>523</v>
      </c>
      <c r="E657" s="60" t="s">
        <v>524</v>
      </c>
      <c r="F657" s="85" t="s">
        <v>557</v>
      </c>
      <c r="G657" s="85" t="s">
        <v>558</v>
      </c>
      <c r="H657" s="86" t="s">
        <v>559</v>
      </c>
      <c r="I657" s="87" t="str">
        <f t="shared" si="26"/>
        <v>Golay1517_S0470</v>
      </c>
      <c r="J657" s="87" t="str">
        <f t="shared" si="27"/>
        <v>gtaTCCAAGCGTCACcgACACACCGCCCGTCGCTACT</v>
      </c>
      <c r="K657" s="54" t="s">
        <v>360</v>
      </c>
      <c r="L657" s="60" t="s">
        <v>562</v>
      </c>
      <c r="M657" s="54" t="s">
        <v>561</v>
      </c>
      <c r="N657" s="85">
        <v>5</v>
      </c>
      <c r="O657" s="54" t="s">
        <v>564</v>
      </c>
      <c r="P657" s="54">
        <v>37</v>
      </c>
    </row>
    <row r="658" spans="2:16">
      <c r="B658" s="54" t="s">
        <v>22</v>
      </c>
      <c r="C658" s="54" t="s">
        <v>1427</v>
      </c>
      <c r="D658" s="54" t="s">
        <v>525</v>
      </c>
      <c r="E658" s="60" t="s">
        <v>526</v>
      </c>
      <c r="F658" s="85" t="s">
        <v>557</v>
      </c>
      <c r="G658" s="85" t="s">
        <v>558</v>
      </c>
      <c r="H658" s="86" t="s">
        <v>559</v>
      </c>
      <c r="I658" s="87" t="str">
        <f t="shared" si="26"/>
        <v>Golay1518_S0799</v>
      </c>
      <c r="J658" s="87" t="str">
        <f t="shared" si="27"/>
        <v>gtaGCTTCATTTCTGcgACACACCGCCCGTCGCTACT</v>
      </c>
      <c r="K658" s="54" t="s">
        <v>360</v>
      </c>
      <c r="L658" s="60" t="s">
        <v>562</v>
      </c>
      <c r="M658" s="54" t="s">
        <v>561</v>
      </c>
      <c r="N658" s="85">
        <v>5</v>
      </c>
      <c r="O658" s="54" t="s">
        <v>564</v>
      </c>
      <c r="P658" s="54">
        <v>37</v>
      </c>
    </row>
    <row r="659" spans="2:16">
      <c r="B659" s="54" t="s">
        <v>21</v>
      </c>
      <c r="C659" s="54" t="s">
        <v>1428</v>
      </c>
      <c r="D659" s="54" t="s">
        <v>527</v>
      </c>
      <c r="E659" s="60" t="s">
        <v>528</v>
      </c>
      <c r="F659" s="85" t="s">
        <v>557</v>
      </c>
      <c r="G659" s="85" t="s">
        <v>558</v>
      </c>
      <c r="H659" s="86" t="s">
        <v>559</v>
      </c>
      <c r="I659" s="87" t="str">
        <f t="shared" si="26"/>
        <v>Golay1519_S0742</v>
      </c>
      <c r="J659" s="87" t="str">
        <f t="shared" si="27"/>
        <v>gtaAACTTGGCCGTAcgACACACCGCCCGTCGCTACT</v>
      </c>
      <c r="K659" s="54" t="s">
        <v>360</v>
      </c>
      <c r="L659" s="60" t="s">
        <v>562</v>
      </c>
      <c r="M659" s="54" t="s">
        <v>561</v>
      </c>
      <c r="N659" s="85">
        <v>5</v>
      </c>
      <c r="O659" s="54" t="s">
        <v>25</v>
      </c>
      <c r="P659" s="54">
        <v>37</v>
      </c>
    </row>
    <row r="660" spans="2:16">
      <c r="B660" s="54" t="s">
        <v>20</v>
      </c>
      <c r="C660" s="54" t="s">
        <v>1429</v>
      </c>
      <c r="D660" s="54" t="s">
        <v>529</v>
      </c>
      <c r="E660" s="60" t="s">
        <v>530</v>
      </c>
      <c r="F660" s="85" t="s">
        <v>557</v>
      </c>
      <c r="G660" s="85" t="s">
        <v>558</v>
      </c>
      <c r="H660" s="86" t="s">
        <v>559</v>
      </c>
      <c r="I660" s="87" t="str">
        <f t="shared" si="26"/>
        <v>Golay1520_S0521</v>
      </c>
      <c r="J660" s="87" t="str">
        <f t="shared" si="27"/>
        <v>gtaCATACGATACAGcgACACACCGCCCGTCGCTACT</v>
      </c>
      <c r="K660" s="54" t="s">
        <v>360</v>
      </c>
      <c r="L660" s="60" t="s">
        <v>562</v>
      </c>
      <c r="M660" s="54" t="s">
        <v>561</v>
      </c>
      <c r="N660" s="85">
        <v>5</v>
      </c>
      <c r="O660" s="54" t="s">
        <v>564</v>
      </c>
      <c r="P660" s="54">
        <v>37</v>
      </c>
    </row>
    <row r="661" spans="2:16">
      <c r="B661" s="54" t="s">
        <v>19</v>
      </c>
      <c r="C661" s="54" t="s">
        <v>1430</v>
      </c>
      <c r="D661" s="54" t="s">
        <v>531</v>
      </c>
      <c r="E661" s="60" t="s">
        <v>532</v>
      </c>
      <c r="F661" s="85" t="s">
        <v>557</v>
      </c>
      <c r="G661" s="85" t="s">
        <v>558</v>
      </c>
      <c r="H661" s="86" t="s">
        <v>559</v>
      </c>
      <c r="I661" s="87" t="str">
        <f t="shared" si="26"/>
        <v>Golay1521_S0862</v>
      </c>
      <c r="J661" s="87" t="str">
        <f t="shared" si="27"/>
        <v>gtaGGTTGAGAAGAGcgACACACCGCCCGTCGCTACT</v>
      </c>
      <c r="K661" s="54" t="s">
        <v>360</v>
      </c>
      <c r="L661" s="60" t="s">
        <v>562</v>
      </c>
      <c r="M661" s="54" t="s">
        <v>561</v>
      </c>
      <c r="N661" s="85">
        <v>5</v>
      </c>
      <c r="O661" s="54" t="s">
        <v>564</v>
      </c>
      <c r="P661" s="54">
        <v>37</v>
      </c>
    </row>
    <row r="662" spans="2:16">
      <c r="B662" s="54" t="s">
        <v>18</v>
      </c>
      <c r="C662" s="54" t="s">
        <v>1431</v>
      </c>
      <c r="D662" s="54" t="s">
        <v>533</v>
      </c>
      <c r="E662" s="60" t="s">
        <v>534</v>
      </c>
      <c r="F662" s="85" t="s">
        <v>557</v>
      </c>
      <c r="G662" s="85" t="s">
        <v>558</v>
      </c>
      <c r="H662" s="86" t="s">
        <v>559</v>
      </c>
      <c r="I662" s="87" t="str">
        <f t="shared" si="26"/>
        <v>Golay1522_S0559</v>
      </c>
      <c r="J662" s="87" t="str">
        <f t="shared" si="27"/>
        <v>gtaCTGGGAGTTGTTcgACACACCGCCCGTCGCTACT</v>
      </c>
      <c r="K662" s="54" t="s">
        <v>360</v>
      </c>
      <c r="L662" s="60" t="s">
        <v>562</v>
      </c>
      <c r="M662" s="54" t="s">
        <v>561</v>
      </c>
      <c r="N662" s="85">
        <v>5</v>
      </c>
      <c r="O662" s="54" t="s">
        <v>564</v>
      </c>
      <c r="P662" s="54">
        <v>37</v>
      </c>
    </row>
    <row r="663" spans="2:16">
      <c r="B663" s="54" t="s">
        <v>17</v>
      </c>
      <c r="C663" s="54" t="s">
        <v>1432</v>
      </c>
      <c r="D663" s="54" t="s">
        <v>535</v>
      </c>
      <c r="E663" s="60" t="s">
        <v>536</v>
      </c>
      <c r="F663" s="85" t="s">
        <v>557</v>
      </c>
      <c r="G663" s="85" t="s">
        <v>558</v>
      </c>
      <c r="H663" s="86" t="s">
        <v>559</v>
      </c>
      <c r="I663" s="87" t="str">
        <f t="shared" si="26"/>
        <v>Golay1523_S0449</v>
      </c>
      <c r="J663" s="87" t="str">
        <f t="shared" si="27"/>
        <v>gtaATCATCTCGGCGcgACACACCGCCCGTCGCTACT</v>
      </c>
      <c r="K663" s="54" t="s">
        <v>360</v>
      </c>
      <c r="L663" s="60" t="s">
        <v>562</v>
      </c>
      <c r="M663" s="54" t="s">
        <v>561</v>
      </c>
      <c r="N663" s="85">
        <v>5</v>
      </c>
      <c r="O663" s="54" t="s">
        <v>564</v>
      </c>
      <c r="P663" s="54">
        <v>37</v>
      </c>
    </row>
    <row r="664" spans="2:16">
      <c r="B664" s="54" t="s">
        <v>16</v>
      </c>
      <c r="C664" s="54" t="s">
        <v>1433</v>
      </c>
      <c r="D664" s="54" t="s">
        <v>537</v>
      </c>
      <c r="E664" s="60" t="s">
        <v>538</v>
      </c>
      <c r="F664" s="85" t="s">
        <v>557</v>
      </c>
      <c r="G664" s="85" t="s">
        <v>558</v>
      </c>
      <c r="H664" s="86" t="s">
        <v>559</v>
      </c>
      <c r="I664" s="87" t="str">
        <f t="shared" si="26"/>
        <v>Golay1524_S0403</v>
      </c>
      <c r="J664" s="87" t="str">
        <f t="shared" si="27"/>
        <v>gtaATTACCCACAGGcgACACACCGCCCGTCGCTACT</v>
      </c>
      <c r="K664" s="54" t="s">
        <v>360</v>
      </c>
      <c r="L664" s="60" t="s">
        <v>562</v>
      </c>
      <c r="M664" s="54" t="s">
        <v>561</v>
      </c>
      <c r="N664" s="85">
        <v>5</v>
      </c>
      <c r="O664" s="54" t="s">
        <v>564</v>
      </c>
      <c r="P664" s="54">
        <v>37</v>
      </c>
    </row>
    <row r="665" spans="2:16">
      <c r="B665" s="54" t="s">
        <v>15</v>
      </c>
      <c r="C665" s="54" t="s">
        <v>1434</v>
      </c>
      <c r="D665" s="54" t="s">
        <v>539</v>
      </c>
      <c r="E665" s="60" t="s">
        <v>540</v>
      </c>
      <c r="F665" s="85" t="s">
        <v>557</v>
      </c>
      <c r="G665" s="85" t="s">
        <v>558</v>
      </c>
      <c r="H665" s="86" t="s">
        <v>559</v>
      </c>
      <c r="I665" s="87" t="str">
        <f t="shared" si="26"/>
        <v>Golay1525_S1034</v>
      </c>
      <c r="J665" s="87" t="str">
        <f t="shared" si="27"/>
        <v>gtaCACATCAGCGCTcgACACACCGCCCGTCGCTACT</v>
      </c>
      <c r="K665" s="54" t="s">
        <v>360</v>
      </c>
      <c r="L665" s="60" t="s">
        <v>562</v>
      </c>
      <c r="M665" s="54" t="s">
        <v>561</v>
      </c>
      <c r="N665" s="85">
        <v>5</v>
      </c>
      <c r="O665" s="54" t="s">
        <v>564</v>
      </c>
      <c r="P665" s="54">
        <v>37</v>
      </c>
    </row>
    <row r="666" spans="2:16">
      <c r="B666" s="54" t="s">
        <v>14</v>
      </c>
      <c r="C666" s="54" t="s">
        <v>1435</v>
      </c>
      <c r="D666" s="54" t="s">
        <v>541</v>
      </c>
      <c r="E666" s="60" t="s">
        <v>542</v>
      </c>
      <c r="F666" s="85" t="s">
        <v>557</v>
      </c>
      <c r="G666" s="85" t="s">
        <v>558</v>
      </c>
      <c r="H666" s="86" t="s">
        <v>559</v>
      </c>
      <c r="I666" s="87" t="str">
        <f t="shared" si="26"/>
        <v>Golay1526_S0646</v>
      </c>
      <c r="J666" s="87" t="str">
        <f t="shared" si="27"/>
        <v>gtaTGACCATAGTGAcgACACACCGCCCGTCGCTACT</v>
      </c>
      <c r="K666" s="54" t="s">
        <v>360</v>
      </c>
      <c r="L666" s="60" t="s">
        <v>562</v>
      </c>
      <c r="M666" s="54" t="s">
        <v>561</v>
      </c>
      <c r="N666" s="85">
        <v>5</v>
      </c>
      <c r="O666" s="54" t="s">
        <v>564</v>
      </c>
      <c r="P666" s="54">
        <v>37</v>
      </c>
    </row>
    <row r="667" spans="2:16">
      <c r="B667" s="54" t="s">
        <v>13</v>
      </c>
      <c r="C667" s="54" t="s">
        <v>1436</v>
      </c>
      <c r="D667" s="54" t="s">
        <v>543</v>
      </c>
      <c r="E667" s="60" t="s">
        <v>544</v>
      </c>
      <c r="F667" s="85" t="s">
        <v>557</v>
      </c>
      <c r="G667" s="85" t="s">
        <v>558</v>
      </c>
      <c r="H667" s="86" t="s">
        <v>559</v>
      </c>
      <c r="I667" s="87" t="str">
        <f t="shared" si="26"/>
        <v>Golay1527_S0468</v>
      </c>
      <c r="J667" s="87" t="str">
        <f t="shared" si="27"/>
        <v>gtaGATAAGCGCCTTcgACACACCGCCCGTCGCTACT</v>
      </c>
      <c r="K667" s="54" t="s">
        <v>360</v>
      </c>
      <c r="L667" s="60" t="s">
        <v>562</v>
      </c>
      <c r="M667" s="54" t="s">
        <v>561</v>
      </c>
      <c r="N667" s="85">
        <v>5</v>
      </c>
      <c r="O667" s="54" t="s">
        <v>564</v>
      </c>
      <c r="P667" s="54">
        <v>37</v>
      </c>
    </row>
    <row r="668" spans="2:16">
      <c r="B668" s="54" t="s">
        <v>12</v>
      </c>
      <c r="C668" s="54" t="s">
        <v>1437</v>
      </c>
      <c r="D668" s="54" t="s">
        <v>545</v>
      </c>
      <c r="E668" s="60" t="s">
        <v>546</v>
      </c>
      <c r="F668" s="85" t="s">
        <v>557</v>
      </c>
      <c r="G668" s="85" t="s">
        <v>558</v>
      </c>
      <c r="H668" s="86" t="s">
        <v>559</v>
      </c>
      <c r="I668" s="87" t="str">
        <f t="shared" si="26"/>
        <v>Golay1528_S1060</v>
      </c>
      <c r="J668" s="87" t="str">
        <f t="shared" si="27"/>
        <v>gtaTAGTCTAAGGGTcgACACACCGCCCGTCGCTACT</v>
      </c>
      <c r="K668" s="54" t="s">
        <v>360</v>
      </c>
      <c r="L668" s="60" t="s">
        <v>562</v>
      </c>
      <c r="M668" s="54" t="s">
        <v>561</v>
      </c>
      <c r="N668" s="85">
        <v>5</v>
      </c>
      <c r="O668" s="54" t="s">
        <v>564</v>
      </c>
      <c r="P668" s="54">
        <v>37</v>
      </c>
    </row>
    <row r="669" spans="2:16">
      <c r="B669" s="54" t="s">
        <v>11</v>
      </c>
      <c r="C669" s="54" t="s">
        <v>1438</v>
      </c>
      <c r="D669" s="54" t="s">
        <v>547</v>
      </c>
      <c r="E669" s="60" t="s">
        <v>548</v>
      </c>
      <c r="F669" s="85" t="s">
        <v>557</v>
      </c>
      <c r="G669" s="85" t="s">
        <v>558</v>
      </c>
      <c r="H669" s="86" t="s">
        <v>559</v>
      </c>
      <c r="I669" s="87" t="str">
        <f t="shared" si="26"/>
        <v>Golay1529_S0400</v>
      </c>
      <c r="J669" s="87" t="str">
        <f t="shared" si="27"/>
        <v>gtaAATTAGGCGTGTcgACACACCGCCCGTCGCTACT</v>
      </c>
      <c r="K669" s="54" t="s">
        <v>360</v>
      </c>
      <c r="L669" s="60" t="s">
        <v>562</v>
      </c>
      <c r="M669" s="54" t="s">
        <v>561</v>
      </c>
      <c r="N669" s="85">
        <v>5</v>
      </c>
      <c r="O669" s="54" t="s">
        <v>564</v>
      </c>
      <c r="P669" s="54">
        <v>37</v>
      </c>
    </row>
    <row r="670" spans="2:16">
      <c r="B670" s="54" t="s">
        <v>10</v>
      </c>
      <c r="C670" s="84" t="s">
        <v>1439</v>
      </c>
      <c r="D670" s="54" t="s">
        <v>549</v>
      </c>
      <c r="E670" s="60" t="s">
        <v>550</v>
      </c>
      <c r="F670" s="85" t="s">
        <v>557</v>
      </c>
      <c r="G670" s="85" t="s">
        <v>558</v>
      </c>
      <c r="H670" s="86" t="s">
        <v>559</v>
      </c>
      <c r="I670" s="87" t="str">
        <f t="shared" si="26"/>
        <v>Golay1530_S0532D</v>
      </c>
      <c r="J670" s="87" t="str">
        <f t="shared" si="27"/>
        <v>gtaTGCTCTTGCTCTcgACACACCGCCCGTCGCTACT</v>
      </c>
      <c r="K670" s="54" t="s">
        <v>360</v>
      </c>
      <c r="L670" s="60" t="s">
        <v>562</v>
      </c>
      <c r="M670" s="54" t="s">
        <v>561</v>
      </c>
      <c r="N670" s="85">
        <v>5</v>
      </c>
      <c r="O670" s="54" t="s">
        <v>564</v>
      </c>
      <c r="P670" s="54">
        <v>37</v>
      </c>
    </row>
    <row r="671" spans="2:16">
      <c r="B671" s="54" t="s">
        <v>9</v>
      </c>
      <c r="C671" s="84" t="s">
        <v>1440</v>
      </c>
      <c r="D671" s="54" t="s">
        <v>551</v>
      </c>
      <c r="E671" s="60" t="s">
        <v>552</v>
      </c>
      <c r="F671" s="85" t="s">
        <v>557</v>
      </c>
      <c r="G671" s="85" t="s">
        <v>558</v>
      </c>
      <c r="H671" s="86" t="s">
        <v>559</v>
      </c>
      <c r="I671" s="87" t="str">
        <f t="shared" si="26"/>
        <v>Golay1531_S0674D</v>
      </c>
      <c r="J671" s="87" t="str">
        <f t="shared" si="27"/>
        <v>gtaTCCACTAGAGCAcgACACACCGCCCGTCGCTACT</v>
      </c>
      <c r="K671" s="54" t="s">
        <v>360</v>
      </c>
      <c r="L671" s="60" t="s">
        <v>562</v>
      </c>
      <c r="M671" s="54" t="s">
        <v>561</v>
      </c>
      <c r="N671" s="85">
        <v>5</v>
      </c>
      <c r="O671" s="54" t="s">
        <v>564</v>
      </c>
      <c r="P671" s="54">
        <v>37</v>
      </c>
    </row>
    <row r="672" spans="2:16">
      <c r="B672" s="54" t="s">
        <v>8</v>
      </c>
      <c r="C672" s="84" t="s">
        <v>1441</v>
      </c>
      <c r="D672" s="54" t="s">
        <v>553</v>
      </c>
      <c r="E672" s="60" t="s">
        <v>554</v>
      </c>
      <c r="F672" s="85" t="s">
        <v>557</v>
      </c>
      <c r="G672" s="85" t="s">
        <v>558</v>
      </c>
      <c r="H672" s="86" t="s">
        <v>559</v>
      </c>
      <c r="I672" s="87" t="str">
        <f t="shared" si="26"/>
        <v>Golay1532_S0418D</v>
      </c>
      <c r="J672" s="87" t="str">
        <f t="shared" si="27"/>
        <v>gtaCATTGCAAAGCAcgACACACCGCCCGTCGCTACT</v>
      </c>
      <c r="K672" s="54" t="s">
        <v>360</v>
      </c>
      <c r="L672" s="60" t="s">
        <v>562</v>
      </c>
      <c r="M672" s="54" t="s">
        <v>561</v>
      </c>
      <c r="N672" s="85">
        <v>5</v>
      </c>
      <c r="O672" s="54" t="s">
        <v>564</v>
      </c>
      <c r="P672" s="54">
        <v>37</v>
      </c>
    </row>
    <row r="673" spans="1:18">
      <c r="B673" s="54" t="s">
        <v>7</v>
      </c>
      <c r="C673" s="84" t="s">
        <v>1442</v>
      </c>
      <c r="D673" s="54" t="s">
        <v>555</v>
      </c>
      <c r="E673" s="60" t="s">
        <v>556</v>
      </c>
      <c r="F673" s="85" t="s">
        <v>557</v>
      </c>
      <c r="G673" s="85" t="s">
        <v>558</v>
      </c>
      <c r="H673" s="86" t="s">
        <v>559</v>
      </c>
      <c r="I673" s="87" t="str">
        <f t="shared" si="26"/>
        <v>Golay1533_S1034D</v>
      </c>
      <c r="J673" s="87" t="str">
        <f t="shared" si="27"/>
        <v>gtaGACGGCTATGTTcgACACACCGCCCGTCGCTACT</v>
      </c>
      <c r="K673" s="54" t="s">
        <v>360</v>
      </c>
      <c r="L673" s="60" t="s">
        <v>562</v>
      </c>
      <c r="M673" s="54" t="s">
        <v>561</v>
      </c>
      <c r="N673" s="85">
        <v>5</v>
      </c>
      <c r="O673" s="54" t="s">
        <v>564</v>
      </c>
      <c r="P673" s="54">
        <v>37</v>
      </c>
    </row>
    <row r="674" spans="1:18">
      <c r="A674" s="58" t="s">
        <v>614</v>
      </c>
      <c r="B674" s="43" t="s">
        <v>103</v>
      </c>
      <c r="C674" s="114" t="s">
        <v>664</v>
      </c>
      <c r="D674" s="59" t="s">
        <v>365</v>
      </c>
      <c r="E674" s="88" t="s">
        <v>366</v>
      </c>
      <c r="F674" s="89" t="s">
        <v>557</v>
      </c>
      <c r="G674" s="89" t="s">
        <v>558</v>
      </c>
      <c r="H674" s="76" t="s">
        <v>559</v>
      </c>
      <c r="I674" s="90" t="str">
        <f>(D674&amp;"_"&amp;C674)</f>
        <v>Golay0070_PC01</v>
      </c>
      <c r="J674" s="90" t="str">
        <f>CONCATENATE(F674,E674,G674,H674)</f>
        <v>gtaTATCGACACAAGcgACACACCGCCCGTCGCTACT</v>
      </c>
      <c r="K674" s="59" t="s">
        <v>624</v>
      </c>
      <c r="L674" s="88" t="s">
        <v>1929</v>
      </c>
      <c r="M674" s="59" t="s">
        <v>561</v>
      </c>
      <c r="N674" s="89">
        <v>5</v>
      </c>
      <c r="O674" s="59" t="s">
        <v>565</v>
      </c>
      <c r="P674" s="59">
        <v>37</v>
      </c>
      <c r="Q674" s="59"/>
      <c r="R674" s="59"/>
    </row>
    <row r="675" spans="1:18">
      <c r="A675" s="121" t="s">
        <v>1933</v>
      </c>
      <c r="B675" s="28" t="s">
        <v>102</v>
      </c>
      <c r="C675" s="54" t="s">
        <v>1443</v>
      </c>
      <c r="D675" s="54" t="s">
        <v>367</v>
      </c>
      <c r="E675" s="60" t="s">
        <v>368</v>
      </c>
      <c r="F675" s="85" t="s">
        <v>557</v>
      </c>
      <c r="G675" s="85" t="s">
        <v>558</v>
      </c>
      <c r="H675" s="86" t="s">
        <v>559</v>
      </c>
      <c r="I675" s="87" t="str">
        <f t="shared" ref="I675:I738" si="28">(D675&amp;"_"&amp;C675)</f>
        <v>Golay0071_S0591</v>
      </c>
      <c r="J675" s="87" t="str">
        <f t="shared" ref="J675:J738" si="29">CONCATENATE(F675,E675,G675,H675)</f>
        <v>gtaGATTCCGGCTCAcgACACACCGCCCGTCGCTACT</v>
      </c>
      <c r="K675" s="54" t="s">
        <v>624</v>
      </c>
      <c r="L675" s="60" t="s">
        <v>1929</v>
      </c>
      <c r="M675" s="54" t="s">
        <v>561</v>
      </c>
      <c r="N675" s="85">
        <v>5</v>
      </c>
      <c r="O675" s="54" t="s">
        <v>564</v>
      </c>
      <c r="P675" s="54">
        <v>37</v>
      </c>
    </row>
    <row r="676" spans="1:18">
      <c r="B676" s="28" t="s">
        <v>101</v>
      </c>
      <c r="C676" s="54" t="s">
        <v>1444</v>
      </c>
      <c r="D676" s="54" t="s">
        <v>369</v>
      </c>
      <c r="E676" s="60" t="s">
        <v>370</v>
      </c>
      <c r="F676" s="85" t="s">
        <v>557</v>
      </c>
      <c r="G676" s="85" t="s">
        <v>558</v>
      </c>
      <c r="H676" s="86" t="s">
        <v>559</v>
      </c>
      <c r="I676" s="87" t="str">
        <f t="shared" si="28"/>
        <v>Golay0072_S0473</v>
      </c>
      <c r="J676" s="87" t="str">
        <f t="shared" si="29"/>
        <v>gtaCGTAATTGCCGCcgACACACCGCCCGTCGCTACT</v>
      </c>
      <c r="K676" s="54" t="s">
        <v>624</v>
      </c>
      <c r="L676" s="60" t="s">
        <v>1929</v>
      </c>
      <c r="M676" s="54" t="s">
        <v>561</v>
      </c>
      <c r="N676" s="85">
        <v>5</v>
      </c>
      <c r="O676" s="54" t="s">
        <v>564</v>
      </c>
      <c r="P676" s="54">
        <v>37</v>
      </c>
    </row>
    <row r="677" spans="1:18">
      <c r="B677" s="28" t="s">
        <v>100</v>
      </c>
      <c r="C677" s="54" t="s">
        <v>1445</v>
      </c>
      <c r="D677" s="54" t="s">
        <v>371</v>
      </c>
      <c r="E677" s="60" t="s">
        <v>372</v>
      </c>
      <c r="F677" s="85" t="s">
        <v>557</v>
      </c>
      <c r="G677" s="85" t="s">
        <v>558</v>
      </c>
      <c r="H677" s="86" t="s">
        <v>559</v>
      </c>
      <c r="I677" s="87" t="str">
        <f t="shared" si="28"/>
        <v>Golay0073_S0728</v>
      </c>
      <c r="J677" s="87" t="str">
        <f t="shared" si="29"/>
        <v>gtaGGTGACTAGTTCcgACACACCGCCCGTCGCTACT</v>
      </c>
      <c r="K677" s="54" t="s">
        <v>624</v>
      </c>
      <c r="L677" s="60" t="s">
        <v>1929</v>
      </c>
      <c r="M677" s="54" t="s">
        <v>561</v>
      </c>
      <c r="N677" s="85">
        <v>5</v>
      </c>
      <c r="O677" s="54" t="s">
        <v>564</v>
      </c>
      <c r="P677" s="54">
        <v>37</v>
      </c>
    </row>
    <row r="678" spans="1:18">
      <c r="A678" s="93"/>
      <c r="B678" s="28" t="s">
        <v>99</v>
      </c>
      <c r="C678" s="54" t="s">
        <v>1446</v>
      </c>
      <c r="D678" s="54" t="s">
        <v>373</v>
      </c>
      <c r="E678" s="60" t="s">
        <v>374</v>
      </c>
      <c r="F678" s="85" t="s">
        <v>557</v>
      </c>
      <c r="G678" s="85" t="s">
        <v>558</v>
      </c>
      <c r="H678" s="86" t="s">
        <v>559</v>
      </c>
      <c r="I678" s="87" t="str">
        <f t="shared" si="28"/>
        <v>Golay0074_S1050</v>
      </c>
      <c r="J678" s="87" t="str">
        <f t="shared" si="29"/>
        <v>gtaATGGGTTCCGTCcgACACACCGCCCGTCGCTACT</v>
      </c>
      <c r="K678" s="54" t="s">
        <v>624</v>
      </c>
      <c r="L678" s="60" t="s">
        <v>1929</v>
      </c>
      <c r="M678" s="54" t="s">
        <v>561</v>
      </c>
      <c r="N678" s="85">
        <v>5</v>
      </c>
      <c r="O678" s="54" t="s">
        <v>564</v>
      </c>
      <c r="P678" s="54">
        <v>37</v>
      </c>
    </row>
    <row r="679" spans="1:18">
      <c r="B679" s="28" t="s">
        <v>98</v>
      </c>
      <c r="C679" s="54" t="s">
        <v>1447</v>
      </c>
      <c r="D679" s="54" t="s">
        <v>375</v>
      </c>
      <c r="E679" s="60" t="s">
        <v>376</v>
      </c>
      <c r="F679" s="85" t="s">
        <v>557</v>
      </c>
      <c r="G679" s="85" t="s">
        <v>558</v>
      </c>
      <c r="H679" s="86" t="s">
        <v>559</v>
      </c>
      <c r="I679" s="87" t="str">
        <f t="shared" si="28"/>
        <v>Golay0075_S0875</v>
      </c>
      <c r="J679" s="87" t="str">
        <f t="shared" si="29"/>
        <v>gtaTAGGCATGCTTGcgACACACCGCCCGTCGCTACT</v>
      </c>
      <c r="K679" s="54" t="s">
        <v>624</v>
      </c>
      <c r="L679" s="60" t="s">
        <v>1929</v>
      </c>
      <c r="M679" s="54" t="s">
        <v>561</v>
      </c>
      <c r="N679" s="85">
        <v>5</v>
      </c>
      <c r="O679" s="54" t="s">
        <v>564</v>
      </c>
      <c r="P679" s="54">
        <v>37</v>
      </c>
    </row>
    <row r="680" spans="1:18">
      <c r="B680" s="28" t="s">
        <v>97</v>
      </c>
      <c r="C680" s="54" t="s">
        <v>1448</v>
      </c>
      <c r="D680" s="54" t="s">
        <v>377</v>
      </c>
      <c r="E680" s="60" t="s">
        <v>378</v>
      </c>
      <c r="F680" s="85" t="s">
        <v>557</v>
      </c>
      <c r="G680" s="85" t="s">
        <v>558</v>
      </c>
      <c r="H680" s="86" t="s">
        <v>559</v>
      </c>
      <c r="I680" s="87" t="str">
        <f t="shared" si="28"/>
        <v>Golay0076_S0769</v>
      </c>
      <c r="J680" s="87" t="str">
        <f t="shared" si="29"/>
        <v>gtaAACTAGTTCAGGcgACACACCGCCCGTCGCTACT</v>
      </c>
      <c r="K680" s="54" t="s">
        <v>624</v>
      </c>
      <c r="L680" s="60" t="s">
        <v>1929</v>
      </c>
      <c r="M680" s="54" t="s">
        <v>561</v>
      </c>
      <c r="N680" s="85">
        <v>5</v>
      </c>
      <c r="O680" s="54" t="s">
        <v>564</v>
      </c>
      <c r="P680" s="54">
        <v>37</v>
      </c>
    </row>
    <row r="681" spans="1:18">
      <c r="B681" s="28" t="s">
        <v>96</v>
      </c>
      <c r="C681" s="54" t="s">
        <v>1449</v>
      </c>
      <c r="D681" s="54" t="s">
        <v>379</v>
      </c>
      <c r="E681" s="60" t="s">
        <v>380</v>
      </c>
      <c r="F681" s="85" t="s">
        <v>557</v>
      </c>
      <c r="G681" s="85" t="s">
        <v>558</v>
      </c>
      <c r="H681" s="86" t="s">
        <v>559</v>
      </c>
      <c r="I681" s="87" t="str">
        <f t="shared" si="28"/>
        <v>Golay0077_S0549</v>
      </c>
      <c r="J681" s="87" t="str">
        <f t="shared" si="29"/>
        <v>gtaATTCTGCCGAAGcgACACACCGCCCGTCGCTACT</v>
      </c>
      <c r="K681" s="54" t="s">
        <v>624</v>
      </c>
      <c r="L681" s="60" t="s">
        <v>1929</v>
      </c>
      <c r="M681" s="54" t="s">
        <v>561</v>
      </c>
      <c r="N681" s="85">
        <v>5</v>
      </c>
      <c r="O681" s="54" t="s">
        <v>564</v>
      </c>
      <c r="P681" s="54">
        <v>37</v>
      </c>
    </row>
    <row r="682" spans="1:18">
      <c r="B682" s="28" t="s">
        <v>95</v>
      </c>
      <c r="C682" s="54" t="s">
        <v>1450</v>
      </c>
      <c r="D682" s="54" t="s">
        <v>381</v>
      </c>
      <c r="E682" s="60" t="s">
        <v>382</v>
      </c>
      <c r="F682" s="85" t="s">
        <v>557</v>
      </c>
      <c r="G682" s="85" t="s">
        <v>558</v>
      </c>
      <c r="H682" s="86" t="s">
        <v>559</v>
      </c>
      <c r="I682" s="87" t="str">
        <f t="shared" si="28"/>
        <v>Golay0078_S0654</v>
      </c>
      <c r="J682" s="87" t="str">
        <f t="shared" si="29"/>
        <v>gtaAGCATGTCCCGTcgACACACCGCCCGTCGCTACT</v>
      </c>
      <c r="K682" s="54" t="s">
        <v>624</v>
      </c>
      <c r="L682" s="60" t="s">
        <v>1929</v>
      </c>
      <c r="M682" s="54" t="s">
        <v>561</v>
      </c>
      <c r="N682" s="85">
        <v>5</v>
      </c>
      <c r="O682" s="54" t="s">
        <v>564</v>
      </c>
      <c r="P682" s="54">
        <v>37</v>
      </c>
    </row>
    <row r="683" spans="1:18">
      <c r="B683" s="28" t="s">
        <v>94</v>
      </c>
      <c r="C683" s="54" t="s">
        <v>1451</v>
      </c>
      <c r="D683" s="54" t="s">
        <v>383</v>
      </c>
      <c r="E683" s="60" t="s">
        <v>384</v>
      </c>
      <c r="F683" s="85" t="s">
        <v>557</v>
      </c>
      <c r="G683" s="85" t="s">
        <v>558</v>
      </c>
      <c r="H683" s="86" t="s">
        <v>559</v>
      </c>
      <c r="I683" s="87" t="str">
        <f t="shared" si="28"/>
        <v>Golay0079_S0608</v>
      </c>
      <c r="J683" s="87" t="str">
        <f t="shared" si="29"/>
        <v>gtaGTACGATATGACcgACACACCGCCCGTCGCTACT</v>
      </c>
      <c r="K683" s="54" t="s">
        <v>624</v>
      </c>
      <c r="L683" s="60" t="s">
        <v>1929</v>
      </c>
      <c r="M683" s="54" t="s">
        <v>561</v>
      </c>
      <c r="N683" s="85">
        <v>5</v>
      </c>
      <c r="O683" s="54" t="s">
        <v>564</v>
      </c>
      <c r="P683" s="54">
        <v>37</v>
      </c>
    </row>
    <row r="684" spans="1:18">
      <c r="B684" s="28" t="s">
        <v>93</v>
      </c>
      <c r="C684" s="54" t="s">
        <v>1452</v>
      </c>
      <c r="D684" s="54" t="s">
        <v>385</v>
      </c>
      <c r="E684" s="60" t="s">
        <v>386</v>
      </c>
      <c r="F684" s="85" t="s">
        <v>557</v>
      </c>
      <c r="G684" s="85" t="s">
        <v>558</v>
      </c>
      <c r="H684" s="86" t="s">
        <v>559</v>
      </c>
      <c r="I684" s="87" t="str">
        <f t="shared" si="28"/>
        <v>Golay0080_S0985</v>
      </c>
      <c r="J684" s="87" t="str">
        <f t="shared" si="29"/>
        <v>gtaGTGGTGGTTTCCcgACACACCGCCCGTCGCTACT</v>
      </c>
      <c r="K684" s="54" t="s">
        <v>624</v>
      </c>
      <c r="L684" s="60" t="s">
        <v>1929</v>
      </c>
      <c r="M684" s="54" t="s">
        <v>561</v>
      </c>
      <c r="N684" s="85">
        <v>5</v>
      </c>
      <c r="O684" s="54" t="s">
        <v>564</v>
      </c>
      <c r="P684" s="54">
        <v>37</v>
      </c>
    </row>
    <row r="685" spans="1:18">
      <c r="B685" s="28" t="s">
        <v>92</v>
      </c>
      <c r="C685" s="54" t="s">
        <v>1453</v>
      </c>
      <c r="D685" s="54" t="s">
        <v>387</v>
      </c>
      <c r="E685" s="60" t="s">
        <v>388</v>
      </c>
      <c r="F685" s="85" t="s">
        <v>557</v>
      </c>
      <c r="G685" s="85" t="s">
        <v>558</v>
      </c>
      <c r="H685" s="86" t="s">
        <v>559</v>
      </c>
      <c r="I685" s="87" t="str">
        <f t="shared" si="28"/>
        <v>Golay0081_S0420</v>
      </c>
      <c r="J685" s="87" t="str">
        <f t="shared" si="29"/>
        <v>gtaTAGTATGCGCAAcgACACACCGCCCGTCGCTACT</v>
      </c>
      <c r="K685" s="54" t="s">
        <v>624</v>
      </c>
      <c r="L685" s="60" t="s">
        <v>1929</v>
      </c>
      <c r="M685" s="54" t="s">
        <v>561</v>
      </c>
      <c r="N685" s="85">
        <v>5</v>
      </c>
      <c r="O685" s="54" t="s">
        <v>564</v>
      </c>
      <c r="P685" s="54">
        <v>37</v>
      </c>
    </row>
    <row r="686" spans="1:18">
      <c r="B686" s="28" t="s">
        <v>91</v>
      </c>
      <c r="C686" s="54" t="s">
        <v>1454</v>
      </c>
      <c r="D686" s="54" t="s">
        <v>389</v>
      </c>
      <c r="E686" s="60" t="s">
        <v>390</v>
      </c>
      <c r="F686" s="85" t="s">
        <v>557</v>
      </c>
      <c r="G686" s="85" t="s">
        <v>558</v>
      </c>
      <c r="H686" s="86" t="s">
        <v>559</v>
      </c>
      <c r="I686" s="87" t="str">
        <f t="shared" si="28"/>
        <v>Golay0082_S0871</v>
      </c>
      <c r="J686" s="87" t="str">
        <f t="shared" si="29"/>
        <v>gtaTGCGCTGAATGTcgACACACCGCCCGTCGCTACT</v>
      </c>
      <c r="K686" s="54" t="s">
        <v>624</v>
      </c>
      <c r="L686" s="60" t="s">
        <v>1929</v>
      </c>
      <c r="M686" s="54" t="s">
        <v>561</v>
      </c>
      <c r="N686" s="85">
        <v>5</v>
      </c>
      <c r="O686" s="54" t="s">
        <v>564</v>
      </c>
      <c r="P686" s="54">
        <v>37</v>
      </c>
    </row>
    <row r="687" spans="1:18">
      <c r="B687" s="28" t="s">
        <v>90</v>
      </c>
      <c r="C687" s="54" t="s">
        <v>1455</v>
      </c>
      <c r="D687" s="54" t="s">
        <v>391</v>
      </c>
      <c r="E687" s="60" t="s">
        <v>392</v>
      </c>
      <c r="F687" s="85" t="s">
        <v>557</v>
      </c>
      <c r="G687" s="85" t="s">
        <v>558</v>
      </c>
      <c r="H687" s="86" t="s">
        <v>559</v>
      </c>
      <c r="I687" s="87" t="str">
        <f t="shared" si="28"/>
        <v>Golay0083_S0642</v>
      </c>
      <c r="J687" s="87" t="str">
        <f t="shared" si="29"/>
        <v>gtaATGGCTGTCAGTcgACACACCGCCCGTCGCTACT</v>
      </c>
      <c r="K687" s="54" t="s">
        <v>624</v>
      </c>
      <c r="L687" s="60" t="s">
        <v>1929</v>
      </c>
      <c r="M687" s="54" t="s">
        <v>561</v>
      </c>
      <c r="N687" s="85">
        <v>5</v>
      </c>
      <c r="O687" s="54" t="s">
        <v>564</v>
      </c>
      <c r="P687" s="54">
        <v>37</v>
      </c>
    </row>
    <row r="688" spans="1:18">
      <c r="B688" s="28" t="s">
        <v>89</v>
      </c>
      <c r="C688" s="54" t="s">
        <v>1456</v>
      </c>
      <c r="D688" s="54" t="s">
        <v>393</v>
      </c>
      <c r="E688" s="60" t="s">
        <v>394</v>
      </c>
      <c r="F688" s="85" t="s">
        <v>557</v>
      </c>
      <c r="G688" s="85" t="s">
        <v>558</v>
      </c>
      <c r="H688" s="86" t="s">
        <v>559</v>
      </c>
      <c r="I688" s="87" t="str">
        <f t="shared" si="28"/>
        <v>Golay0084_S0838</v>
      </c>
      <c r="J688" s="87" t="str">
        <f t="shared" si="29"/>
        <v>gtaGTTCTCTTCTCGcgACACACCGCCCGTCGCTACT</v>
      </c>
      <c r="K688" s="54" t="s">
        <v>624</v>
      </c>
      <c r="L688" s="60" t="s">
        <v>1929</v>
      </c>
      <c r="M688" s="54" t="s">
        <v>561</v>
      </c>
      <c r="N688" s="85">
        <v>5</v>
      </c>
      <c r="O688" s="54" t="s">
        <v>564</v>
      </c>
      <c r="P688" s="54">
        <v>37</v>
      </c>
    </row>
    <row r="689" spans="2:16">
      <c r="B689" s="28" t="s">
        <v>88</v>
      </c>
      <c r="C689" s="54" t="s">
        <v>1457</v>
      </c>
      <c r="D689" s="54" t="s">
        <v>395</v>
      </c>
      <c r="E689" s="60" t="s">
        <v>396</v>
      </c>
      <c r="F689" s="85" t="s">
        <v>557</v>
      </c>
      <c r="G689" s="85" t="s">
        <v>558</v>
      </c>
      <c r="H689" s="86" t="s">
        <v>559</v>
      </c>
      <c r="I689" s="87" t="str">
        <f t="shared" si="28"/>
        <v>Golay0085_S0602</v>
      </c>
      <c r="J689" s="87" t="str">
        <f t="shared" si="29"/>
        <v>gtaCGTAAGATGCCTcgACACACCGCCCGTCGCTACT</v>
      </c>
      <c r="K689" s="54" t="s">
        <v>624</v>
      </c>
      <c r="L689" s="60" t="s">
        <v>1929</v>
      </c>
      <c r="M689" s="54" t="s">
        <v>561</v>
      </c>
      <c r="N689" s="85">
        <v>5</v>
      </c>
      <c r="O689" s="54" t="s">
        <v>564</v>
      </c>
      <c r="P689" s="54">
        <v>37</v>
      </c>
    </row>
    <row r="690" spans="2:16">
      <c r="B690" s="28" t="s">
        <v>87</v>
      </c>
      <c r="C690" s="54" t="s">
        <v>1458</v>
      </c>
      <c r="D690" s="54" t="s">
        <v>397</v>
      </c>
      <c r="E690" s="60" t="s">
        <v>398</v>
      </c>
      <c r="F690" s="85" t="s">
        <v>557</v>
      </c>
      <c r="G690" s="85" t="s">
        <v>558</v>
      </c>
      <c r="H690" s="86" t="s">
        <v>559</v>
      </c>
      <c r="I690" s="87" t="str">
        <f t="shared" si="28"/>
        <v>Golay0086_S0738</v>
      </c>
      <c r="J690" s="87" t="str">
        <f t="shared" si="29"/>
        <v>gtaGCGTTCTAGCTGcgACACACCGCCCGTCGCTACT</v>
      </c>
      <c r="K690" s="54" t="s">
        <v>624</v>
      </c>
      <c r="L690" s="60" t="s">
        <v>1929</v>
      </c>
      <c r="M690" s="54" t="s">
        <v>561</v>
      </c>
      <c r="N690" s="85">
        <v>5</v>
      </c>
      <c r="O690" s="54" t="s">
        <v>564</v>
      </c>
      <c r="P690" s="54">
        <v>37</v>
      </c>
    </row>
    <row r="691" spans="2:16">
      <c r="B691" s="28" t="s">
        <v>86</v>
      </c>
      <c r="C691" s="54" t="s">
        <v>1459</v>
      </c>
      <c r="D691" s="54" t="s">
        <v>399</v>
      </c>
      <c r="E691" s="60" t="s">
        <v>400</v>
      </c>
      <c r="F691" s="85" t="s">
        <v>557</v>
      </c>
      <c r="G691" s="85" t="s">
        <v>558</v>
      </c>
      <c r="H691" s="86" t="s">
        <v>559</v>
      </c>
      <c r="I691" s="87" t="str">
        <f t="shared" si="28"/>
        <v>Golay0087_S0788</v>
      </c>
      <c r="J691" s="87" t="str">
        <f t="shared" si="29"/>
        <v>gtaGTTGTTCTGGGAcgACACACCGCCCGTCGCTACT</v>
      </c>
      <c r="K691" s="54" t="s">
        <v>624</v>
      </c>
      <c r="L691" s="60" t="s">
        <v>1929</v>
      </c>
      <c r="M691" s="54" t="s">
        <v>561</v>
      </c>
      <c r="N691" s="85">
        <v>5</v>
      </c>
      <c r="O691" s="54" t="s">
        <v>564</v>
      </c>
      <c r="P691" s="54">
        <v>37</v>
      </c>
    </row>
    <row r="692" spans="2:16">
      <c r="B692" s="28" t="s">
        <v>85</v>
      </c>
      <c r="C692" s="54" t="s">
        <v>1460</v>
      </c>
      <c r="D692" s="54" t="s">
        <v>401</v>
      </c>
      <c r="E692" s="60" t="s">
        <v>402</v>
      </c>
      <c r="F692" s="85" t="s">
        <v>557</v>
      </c>
      <c r="G692" s="85" t="s">
        <v>558</v>
      </c>
      <c r="H692" s="86" t="s">
        <v>559</v>
      </c>
      <c r="I692" s="87" t="str">
        <f t="shared" si="28"/>
        <v>Golay0088_S0673</v>
      </c>
      <c r="J692" s="87" t="str">
        <f t="shared" si="29"/>
        <v>gtaGGACTTCCAGCTcgACACACCGCCCGTCGCTACT</v>
      </c>
      <c r="K692" s="54" t="s">
        <v>624</v>
      </c>
      <c r="L692" s="60" t="s">
        <v>1929</v>
      </c>
      <c r="M692" s="54" t="s">
        <v>561</v>
      </c>
      <c r="N692" s="85">
        <v>5</v>
      </c>
      <c r="O692" s="54" t="s">
        <v>564</v>
      </c>
      <c r="P692" s="54">
        <v>37</v>
      </c>
    </row>
    <row r="693" spans="2:16">
      <c r="B693" s="28" t="s">
        <v>84</v>
      </c>
      <c r="C693" s="54" t="s">
        <v>1461</v>
      </c>
      <c r="D693" s="54" t="s">
        <v>403</v>
      </c>
      <c r="E693" s="60" t="s">
        <v>404</v>
      </c>
      <c r="F693" s="85" t="s">
        <v>557</v>
      </c>
      <c r="G693" s="85" t="s">
        <v>558</v>
      </c>
      <c r="H693" s="86" t="s">
        <v>559</v>
      </c>
      <c r="I693" s="87" t="str">
        <f t="shared" si="28"/>
        <v>Golay0089_S0839</v>
      </c>
      <c r="J693" s="87" t="str">
        <f t="shared" si="29"/>
        <v>gtaCTCACAACCGTGcgACACACCGCCCGTCGCTACT</v>
      </c>
      <c r="K693" s="54" t="s">
        <v>624</v>
      </c>
      <c r="L693" s="60" t="s">
        <v>1929</v>
      </c>
      <c r="M693" s="54" t="s">
        <v>561</v>
      </c>
      <c r="N693" s="85">
        <v>5</v>
      </c>
      <c r="O693" s="54" t="s">
        <v>564</v>
      </c>
      <c r="P693" s="54">
        <v>37</v>
      </c>
    </row>
    <row r="694" spans="2:16">
      <c r="B694" s="28" t="s">
        <v>83</v>
      </c>
      <c r="C694" s="54" t="s">
        <v>1462</v>
      </c>
      <c r="D694" s="54" t="s">
        <v>405</v>
      </c>
      <c r="E694" s="60" t="s">
        <v>406</v>
      </c>
      <c r="F694" s="85" t="s">
        <v>557</v>
      </c>
      <c r="G694" s="85" t="s">
        <v>558</v>
      </c>
      <c r="H694" s="86" t="s">
        <v>559</v>
      </c>
      <c r="I694" s="87" t="str">
        <f t="shared" si="28"/>
        <v>Golay0090_S0479</v>
      </c>
      <c r="J694" s="87" t="str">
        <f t="shared" si="29"/>
        <v>gtaCTGCTATTCCTCcgACACACCGCCCGTCGCTACT</v>
      </c>
      <c r="K694" s="54" t="s">
        <v>624</v>
      </c>
      <c r="L694" s="60" t="s">
        <v>1929</v>
      </c>
      <c r="M694" s="54" t="s">
        <v>561</v>
      </c>
      <c r="N694" s="85">
        <v>5</v>
      </c>
      <c r="O694" s="54" t="s">
        <v>564</v>
      </c>
      <c r="P694" s="54">
        <v>37</v>
      </c>
    </row>
    <row r="695" spans="2:16">
      <c r="B695" s="28" t="s">
        <v>82</v>
      </c>
      <c r="C695" s="54" t="s">
        <v>1463</v>
      </c>
      <c r="D695" s="54" t="s">
        <v>407</v>
      </c>
      <c r="E695" s="60" t="s">
        <v>408</v>
      </c>
      <c r="F695" s="85" t="s">
        <v>557</v>
      </c>
      <c r="G695" s="85" t="s">
        <v>558</v>
      </c>
      <c r="H695" s="86" t="s">
        <v>559</v>
      </c>
      <c r="I695" s="87" t="str">
        <f t="shared" si="28"/>
        <v>Golay0091_S0702</v>
      </c>
      <c r="J695" s="87" t="str">
        <f t="shared" si="29"/>
        <v>gtaATGTCACCGCTGcgACACACCGCCCGTCGCTACT</v>
      </c>
      <c r="K695" s="54" t="s">
        <v>624</v>
      </c>
      <c r="L695" s="60" t="s">
        <v>1929</v>
      </c>
      <c r="M695" s="54" t="s">
        <v>561</v>
      </c>
      <c r="N695" s="85">
        <v>5</v>
      </c>
      <c r="O695" s="54" t="s">
        <v>564</v>
      </c>
      <c r="P695" s="54">
        <v>37</v>
      </c>
    </row>
    <row r="696" spans="2:16">
      <c r="B696" s="28" t="s">
        <v>81</v>
      </c>
      <c r="C696" s="54" t="s">
        <v>1464</v>
      </c>
      <c r="D696" s="54" t="s">
        <v>409</v>
      </c>
      <c r="E696" s="60" t="s">
        <v>410</v>
      </c>
      <c r="F696" s="85" t="s">
        <v>557</v>
      </c>
      <c r="G696" s="85" t="s">
        <v>558</v>
      </c>
      <c r="H696" s="86" t="s">
        <v>559</v>
      </c>
      <c r="I696" s="87" t="str">
        <f t="shared" si="28"/>
        <v>Golay0092_S0928</v>
      </c>
      <c r="J696" s="87" t="str">
        <f t="shared" si="29"/>
        <v>gtaTGTAACGCCGATcgACACACCGCCCGTCGCTACT</v>
      </c>
      <c r="K696" s="54" t="s">
        <v>624</v>
      </c>
      <c r="L696" s="60" t="s">
        <v>1929</v>
      </c>
      <c r="M696" s="54" t="s">
        <v>561</v>
      </c>
      <c r="N696" s="85">
        <v>5</v>
      </c>
      <c r="O696" s="54" t="s">
        <v>564</v>
      </c>
      <c r="P696" s="54">
        <v>37</v>
      </c>
    </row>
    <row r="697" spans="2:16">
      <c r="B697" s="28" t="s">
        <v>80</v>
      </c>
      <c r="C697" s="54" t="s">
        <v>1465</v>
      </c>
      <c r="D697" s="54" t="s">
        <v>411</v>
      </c>
      <c r="E697" s="60" t="s">
        <v>412</v>
      </c>
      <c r="F697" s="85" t="s">
        <v>557</v>
      </c>
      <c r="G697" s="85" t="s">
        <v>558</v>
      </c>
      <c r="H697" s="86" t="s">
        <v>559</v>
      </c>
      <c r="I697" s="87" t="str">
        <f t="shared" si="28"/>
        <v>Golay0093_S0931</v>
      </c>
      <c r="J697" s="87" t="str">
        <f t="shared" si="29"/>
        <v>gtaAGCAGAACATCTcgACACACCGCCCGTCGCTACT</v>
      </c>
      <c r="K697" s="54" t="s">
        <v>624</v>
      </c>
      <c r="L697" s="60" t="s">
        <v>1929</v>
      </c>
      <c r="M697" s="54" t="s">
        <v>561</v>
      </c>
      <c r="N697" s="85">
        <v>5</v>
      </c>
      <c r="O697" s="54" t="s">
        <v>564</v>
      </c>
      <c r="P697" s="54">
        <v>37</v>
      </c>
    </row>
    <row r="698" spans="2:16">
      <c r="B698" s="28" t="s">
        <v>79</v>
      </c>
      <c r="C698" s="54" t="s">
        <v>1466</v>
      </c>
      <c r="D698" s="54" t="s">
        <v>413</v>
      </c>
      <c r="E698" s="60" t="s">
        <v>414</v>
      </c>
      <c r="F698" s="85" t="s">
        <v>557</v>
      </c>
      <c r="G698" s="85" t="s">
        <v>558</v>
      </c>
      <c r="H698" s="86" t="s">
        <v>559</v>
      </c>
      <c r="I698" s="87" t="str">
        <f t="shared" si="28"/>
        <v>Golay0094_S1071</v>
      </c>
      <c r="J698" s="87" t="str">
        <f t="shared" si="29"/>
        <v>gtaTGGAGTAGGTGGcgACACACCGCCCGTCGCTACT</v>
      </c>
      <c r="K698" s="54" t="s">
        <v>624</v>
      </c>
      <c r="L698" s="60" t="s">
        <v>1929</v>
      </c>
      <c r="M698" s="54" t="s">
        <v>561</v>
      </c>
      <c r="N698" s="85">
        <v>5</v>
      </c>
      <c r="O698" s="54" t="s">
        <v>25</v>
      </c>
      <c r="P698" s="54">
        <v>37</v>
      </c>
    </row>
    <row r="699" spans="2:16">
      <c r="B699" s="29" t="s">
        <v>78</v>
      </c>
      <c r="C699" s="54" t="s">
        <v>1467</v>
      </c>
      <c r="D699" s="54" t="s">
        <v>415</v>
      </c>
      <c r="E699" s="60" t="s">
        <v>416</v>
      </c>
      <c r="F699" s="85" t="s">
        <v>557</v>
      </c>
      <c r="G699" s="85" t="s">
        <v>558</v>
      </c>
      <c r="H699" s="86" t="s">
        <v>559</v>
      </c>
      <c r="I699" s="87" t="str">
        <f t="shared" si="28"/>
        <v>Golay0095_S0787</v>
      </c>
      <c r="J699" s="87" t="str">
        <f t="shared" si="29"/>
        <v>gtaTTGGCTCTATTCcgACACACCGCCCGTCGCTACT</v>
      </c>
      <c r="K699" s="54" t="s">
        <v>624</v>
      </c>
      <c r="L699" s="60" t="s">
        <v>1929</v>
      </c>
      <c r="M699" s="54" t="s">
        <v>561</v>
      </c>
      <c r="N699" s="85">
        <v>5</v>
      </c>
      <c r="O699" s="54" t="s">
        <v>564</v>
      </c>
      <c r="P699" s="54">
        <v>37</v>
      </c>
    </row>
    <row r="700" spans="2:16">
      <c r="B700" s="54" t="s">
        <v>77</v>
      </c>
      <c r="C700" s="54" t="s">
        <v>1468</v>
      </c>
      <c r="D700" s="54" t="s">
        <v>417</v>
      </c>
      <c r="E700" s="60" t="s">
        <v>418</v>
      </c>
      <c r="F700" s="85" t="s">
        <v>557</v>
      </c>
      <c r="G700" s="85" t="s">
        <v>558</v>
      </c>
      <c r="H700" s="86" t="s">
        <v>559</v>
      </c>
      <c r="I700" s="87" t="str">
        <f t="shared" si="28"/>
        <v>Golay0096_S0388</v>
      </c>
      <c r="J700" s="87" t="str">
        <f t="shared" si="29"/>
        <v>gtaGATCCCACGTACcgACACACCGCCCGTCGCTACT</v>
      </c>
      <c r="K700" s="54" t="s">
        <v>624</v>
      </c>
      <c r="L700" s="60" t="s">
        <v>1929</v>
      </c>
      <c r="M700" s="54" t="s">
        <v>561</v>
      </c>
      <c r="N700" s="85">
        <v>5</v>
      </c>
      <c r="O700" s="54" t="s">
        <v>564</v>
      </c>
      <c r="P700" s="54">
        <v>37</v>
      </c>
    </row>
    <row r="701" spans="2:16">
      <c r="B701" s="54" t="s">
        <v>76</v>
      </c>
      <c r="C701" s="54" t="s">
        <v>1469</v>
      </c>
      <c r="D701" s="54" t="s">
        <v>419</v>
      </c>
      <c r="E701" s="60" t="s">
        <v>420</v>
      </c>
      <c r="F701" s="85" t="s">
        <v>557</v>
      </c>
      <c r="G701" s="85" t="s">
        <v>558</v>
      </c>
      <c r="H701" s="86" t="s">
        <v>559</v>
      </c>
      <c r="I701" s="87" t="str">
        <f t="shared" si="28"/>
        <v>Golay0097_S0438</v>
      </c>
      <c r="J701" s="87" t="str">
        <f t="shared" si="29"/>
        <v>gtaTACCGCTTCTTCcgACACACCGCCCGTCGCTACT</v>
      </c>
      <c r="K701" s="54" t="s">
        <v>624</v>
      </c>
      <c r="L701" s="60" t="s">
        <v>1929</v>
      </c>
      <c r="M701" s="54" t="s">
        <v>561</v>
      </c>
      <c r="N701" s="85">
        <v>5</v>
      </c>
      <c r="O701" s="54" t="s">
        <v>564</v>
      </c>
      <c r="P701" s="54">
        <v>37</v>
      </c>
    </row>
    <row r="702" spans="2:16">
      <c r="B702" s="54" t="s">
        <v>75</v>
      </c>
      <c r="C702" s="54" t="s">
        <v>1470</v>
      </c>
      <c r="D702" s="54" t="s">
        <v>421</v>
      </c>
      <c r="E702" s="60" t="s">
        <v>422</v>
      </c>
      <c r="F702" s="85" t="s">
        <v>557</v>
      </c>
      <c r="G702" s="85" t="s">
        <v>558</v>
      </c>
      <c r="H702" s="86" t="s">
        <v>559</v>
      </c>
      <c r="I702" s="87" t="str">
        <f t="shared" si="28"/>
        <v>Golay0098_S1049</v>
      </c>
      <c r="J702" s="87" t="str">
        <f t="shared" si="29"/>
        <v>gtaTGTGCGATAACAcgACACACCGCCCGTCGCTACT</v>
      </c>
      <c r="K702" s="54" t="s">
        <v>624</v>
      </c>
      <c r="L702" s="60" t="s">
        <v>1929</v>
      </c>
      <c r="M702" s="54" t="s">
        <v>561</v>
      </c>
      <c r="N702" s="85">
        <v>5</v>
      </c>
      <c r="O702" s="54" t="s">
        <v>564</v>
      </c>
      <c r="P702" s="54">
        <v>37</v>
      </c>
    </row>
    <row r="703" spans="2:16">
      <c r="B703" s="54" t="s">
        <v>74</v>
      </c>
      <c r="C703" s="54" t="s">
        <v>1471</v>
      </c>
      <c r="D703" s="54" t="s">
        <v>423</v>
      </c>
      <c r="E703" s="60" t="s">
        <v>424</v>
      </c>
      <c r="F703" s="85" t="s">
        <v>557</v>
      </c>
      <c r="G703" s="85" t="s">
        <v>558</v>
      </c>
      <c r="H703" s="86" t="s">
        <v>559</v>
      </c>
      <c r="I703" s="87" t="str">
        <f t="shared" si="28"/>
        <v>Golay0099_S0369</v>
      </c>
      <c r="J703" s="87" t="str">
        <f t="shared" si="29"/>
        <v>gtaGATTATCGACGAcgACACACCGCCCGTCGCTACT</v>
      </c>
      <c r="K703" s="54" t="s">
        <v>624</v>
      </c>
      <c r="L703" s="60" t="s">
        <v>1929</v>
      </c>
      <c r="M703" s="54" t="s">
        <v>561</v>
      </c>
      <c r="N703" s="85">
        <v>5</v>
      </c>
      <c r="O703" s="54" t="s">
        <v>564</v>
      </c>
      <c r="P703" s="54">
        <v>37</v>
      </c>
    </row>
    <row r="704" spans="2:16">
      <c r="B704" s="54" t="s">
        <v>73</v>
      </c>
      <c r="C704" s="54" t="s">
        <v>1472</v>
      </c>
      <c r="D704" s="54" t="s">
        <v>425</v>
      </c>
      <c r="E704" s="60" t="s">
        <v>426</v>
      </c>
      <c r="F704" s="85" t="s">
        <v>557</v>
      </c>
      <c r="G704" s="85" t="s">
        <v>558</v>
      </c>
      <c r="H704" s="86" t="s">
        <v>559</v>
      </c>
      <c r="I704" s="87" t="str">
        <f t="shared" si="28"/>
        <v>Golay0100_S0861</v>
      </c>
      <c r="J704" s="87" t="str">
        <f t="shared" si="29"/>
        <v>gtaGCCTAGCCCAATcgACACACCGCCCGTCGCTACT</v>
      </c>
      <c r="K704" s="54" t="s">
        <v>624</v>
      </c>
      <c r="L704" s="60" t="s">
        <v>1929</v>
      </c>
      <c r="M704" s="54" t="s">
        <v>561</v>
      </c>
      <c r="N704" s="85">
        <v>5</v>
      </c>
      <c r="O704" s="54" t="s">
        <v>564</v>
      </c>
      <c r="P704" s="54">
        <v>37</v>
      </c>
    </row>
    <row r="705" spans="2:16">
      <c r="B705" s="54" t="s">
        <v>72</v>
      </c>
      <c r="C705" s="54" t="s">
        <v>1473</v>
      </c>
      <c r="D705" s="54" t="s">
        <v>427</v>
      </c>
      <c r="E705" s="60" t="s">
        <v>428</v>
      </c>
      <c r="F705" s="85" t="s">
        <v>557</v>
      </c>
      <c r="G705" s="85" t="s">
        <v>558</v>
      </c>
      <c r="H705" s="86" t="s">
        <v>559</v>
      </c>
      <c r="I705" s="87" t="str">
        <f t="shared" si="28"/>
        <v>Golay0101_S0451</v>
      </c>
      <c r="J705" s="87" t="str">
        <f t="shared" si="29"/>
        <v>gtaGATGTATGTGGTcgACACACCGCCCGTCGCTACT</v>
      </c>
      <c r="K705" s="54" t="s">
        <v>624</v>
      </c>
      <c r="L705" s="60" t="s">
        <v>1929</v>
      </c>
      <c r="M705" s="54" t="s">
        <v>561</v>
      </c>
      <c r="N705" s="85">
        <v>5</v>
      </c>
      <c r="O705" s="54" t="s">
        <v>564</v>
      </c>
      <c r="P705" s="54">
        <v>37</v>
      </c>
    </row>
    <row r="706" spans="2:16">
      <c r="B706" s="54" t="s">
        <v>71</v>
      </c>
      <c r="C706" s="54" t="s">
        <v>1474</v>
      </c>
      <c r="D706" s="54" t="s">
        <v>429</v>
      </c>
      <c r="E706" s="60" t="s">
        <v>430</v>
      </c>
      <c r="F706" s="85" t="s">
        <v>557</v>
      </c>
      <c r="G706" s="85" t="s">
        <v>558</v>
      </c>
      <c r="H706" s="86" t="s">
        <v>559</v>
      </c>
      <c r="I706" s="87" t="str">
        <f t="shared" si="28"/>
        <v>Golay0102_S0924</v>
      </c>
      <c r="J706" s="87" t="str">
        <f t="shared" si="29"/>
        <v>gtaACTCCTTGTGTTcgACACACCGCCCGTCGCTACT</v>
      </c>
      <c r="K706" s="54" t="s">
        <v>624</v>
      </c>
      <c r="L706" s="60" t="s">
        <v>1929</v>
      </c>
      <c r="M706" s="54" t="s">
        <v>561</v>
      </c>
      <c r="N706" s="85">
        <v>5</v>
      </c>
      <c r="O706" s="54" t="s">
        <v>564</v>
      </c>
      <c r="P706" s="54">
        <v>37</v>
      </c>
    </row>
    <row r="707" spans="2:16">
      <c r="B707" s="54" t="s">
        <v>70</v>
      </c>
      <c r="C707" s="54" t="s">
        <v>1475</v>
      </c>
      <c r="D707" s="54" t="s">
        <v>431</v>
      </c>
      <c r="E707" s="60" t="s">
        <v>432</v>
      </c>
      <c r="F707" s="85" t="s">
        <v>557</v>
      </c>
      <c r="G707" s="85" t="s">
        <v>558</v>
      </c>
      <c r="H707" s="86" t="s">
        <v>559</v>
      </c>
      <c r="I707" s="87" t="str">
        <f t="shared" si="28"/>
        <v>Golay0103_S0847</v>
      </c>
      <c r="J707" s="87" t="str">
        <f t="shared" si="29"/>
        <v>gtaGTCACGGACATTcgACACACCGCCCGTCGCTACT</v>
      </c>
      <c r="K707" s="54" t="s">
        <v>624</v>
      </c>
      <c r="L707" s="60" t="s">
        <v>1929</v>
      </c>
      <c r="M707" s="54" t="s">
        <v>561</v>
      </c>
      <c r="N707" s="85">
        <v>5</v>
      </c>
      <c r="O707" s="54" t="s">
        <v>564</v>
      </c>
      <c r="P707" s="54">
        <v>37</v>
      </c>
    </row>
    <row r="708" spans="2:16">
      <c r="B708" s="54" t="s">
        <v>69</v>
      </c>
      <c r="C708" s="54" t="s">
        <v>1476</v>
      </c>
      <c r="D708" s="54" t="s">
        <v>433</v>
      </c>
      <c r="E708" s="60" t="s">
        <v>434</v>
      </c>
      <c r="F708" s="85" t="s">
        <v>557</v>
      </c>
      <c r="G708" s="85" t="s">
        <v>558</v>
      </c>
      <c r="H708" s="86" t="s">
        <v>559</v>
      </c>
      <c r="I708" s="87" t="str">
        <f t="shared" si="28"/>
        <v>Golay0104_S0795</v>
      </c>
      <c r="J708" s="87" t="str">
        <f t="shared" si="29"/>
        <v>gtaGCGAGCGAAGTAcgACACACCGCCCGTCGCTACT</v>
      </c>
      <c r="K708" s="54" t="s">
        <v>624</v>
      </c>
      <c r="L708" s="60" t="s">
        <v>1929</v>
      </c>
      <c r="M708" s="54" t="s">
        <v>561</v>
      </c>
      <c r="N708" s="85">
        <v>5</v>
      </c>
      <c r="O708" s="54" t="s">
        <v>564</v>
      </c>
      <c r="P708" s="54">
        <v>37</v>
      </c>
    </row>
    <row r="709" spans="2:16">
      <c r="B709" s="54" t="s">
        <v>68</v>
      </c>
      <c r="C709" s="54" t="s">
        <v>1477</v>
      </c>
      <c r="D709" s="54" t="s">
        <v>435</v>
      </c>
      <c r="E709" s="60" t="s">
        <v>436</v>
      </c>
      <c r="F709" s="85" t="s">
        <v>557</v>
      </c>
      <c r="G709" s="85" t="s">
        <v>558</v>
      </c>
      <c r="H709" s="86" t="s">
        <v>559</v>
      </c>
      <c r="I709" s="87" t="str">
        <f t="shared" si="28"/>
        <v>Golay0105_S0398</v>
      </c>
      <c r="J709" s="87" t="str">
        <f t="shared" si="29"/>
        <v>gtaATCTACCGAAGCcgACACACCGCCCGTCGCTACT</v>
      </c>
      <c r="K709" s="54" t="s">
        <v>624</v>
      </c>
      <c r="L709" s="60" t="s">
        <v>1929</v>
      </c>
      <c r="M709" s="54" t="s">
        <v>561</v>
      </c>
      <c r="N709" s="85">
        <v>5</v>
      </c>
      <c r="O709" s="54" t="s">
        <v>564</v>
      </c>
      <c r="P709" s="54">
        <v>37</v>
      </c>
    </row>
    <row r="710" spans="2:16">
      <c r="B710" s="54" t="s">
        <v>67</v>
      </c>
      <c r="C710" s="54" t="s">
        <v>1478</v>
      </c>
      <c r="D710" s="54" t="s">
        <v>437</v>
      </c>
      <c r="E710" s="60" t="s">
        <v>438</v>
      </c>
      <c r="F710" s="85" t="s">
        <v>557</v>
      </c>
      <c r="G710" s="85" t="s">
        <v>558</v>
      </c>
      <c r="H710" s="86" t="s">
        <v>559</v>
      </c>
      <c r="I710" s="87" t="str">
        <f t="shared" si="28"/>
        <v>Golay0106_S0364</v>
      </c>
      <c r="J710" s="87" t="str">
        <f t="shared" si="29"/>
        <v>gtaACTTGGTGTAAGcgACACACCGCCCGTCGCTACT</v>
      </c>
      <c r="K710" s="54" t="s">
        <v>624</v>
      </c>
      <c r="L710" s="60" t="s">
        <v>1929</v>
      </c>
      <c r="M710" s="54" t="s">
        <v>561</v>
      </c>
      <c r="N710" s="85">
        <v>5</v>
      </c>
      <c r="O710" s="54" t="s">
        <v>564</v>
      </c>
      <c r="P710" s="54">
        <v>37</v>
      </c>
    </row>
    <row r="711" spans="2:16">
      <c r="B711" s="54" t="s">
        <v>66</v>
      </c>
      <c r="C711" s="54" t="s">
        <v>1479</v>
      </c>
      <c r="D711" s="54" t="s">
        <v>439</v>
      </c>
      <c r="E711" s="60" t="s">
        <v>440</v>
      </c>
      <c r="F711" s="85" t="s">
        <v>557</v>
      </c>
      <c r="G711" s="85" t="s">
        <v>558</v>
      </c>
      <c r="H711" s="86" t="s">
        <v>559</v>
      </c>
      <c r="I711" s="87" t="str">
        <f t="shared" si="28"/>
        <v>Golay0107_S0876</v>
      </c>
      <c r="J711" s="87" t="str">
        <f t="shared" si="29"/>
        <v>gtaTCTTGGAGGTCAcgACACACCGCCCGTCGCTACT</v>
      </c>
      <c r="K711" s="54" t="s">
        <v>624</v>
      </c>
      <c r="L711" s="60" t="s">
        <v>1929</v>
      </c>
      <c r="M711" s="54" t="s">
        <v>561</v>
      </c>
      <c r="N711" s="85">
        <v>5</v>
      </c>
      <c r="O711" s="54" t="s">
        <v>564</v>
      </c>
      <c r="P711" s="54">
        <v>37</v>
      </c>
    </row>
    <row r="712" spans="2:16">
      <c r="B712" s="54" t="s">
        <v>65</v>
      </c>
      <c r="C712" s="54" t="s">
        <v>1480</v>
      </c>
      <c r="D712" s="54" t="s">
        <v>441</v>
      </c>
      <c r="E712" s="60" t="s">
        <v>442</v>
      </c>
      <c r="F712" s="85" t="s">
        <v>557</v>
      </c>
      <c r="G712" s="85" t="s">
        <v>558</v>
      </c>
      <c r="H712" s="86" t="s">
        <v>559</v>
      </c>
      <c r="I712" s="87" t="str">
        <f t="shared" si="28"/>
        <v>Golay0108_S0536</v>
      </c>
      <c r="J712" s="87" t="str">
        <f t="shared" si="29"/>
        <v>gtaTCACCTCCTTGTcgACACACCGCCCGTCGCTACT</v>
      </c>
      <c r="K712" s="54" t="s">
        <v>624</v>
      </c>
      <c r="L712" s="60" t="s">
        <v>1929</v>
      </c>
      <c r="M712" s="54" t="s">
        <v>561</v>
      </c>
      <c r="N712" s="85">
        <v>5</v>
      </c>
      <c r="O712" s="54" t="s">
        <v>564</v>
      </c>
      <c r="P712" s="54">
        <v>37</v>
      </c>
    </row>
    <row r="713" spans="2:16">
      <c r="B713" s="54" t="s">
        <v>64</v>
      </c>
      <c r="C713" s="54" t="s">
        <v>1481</v>
      </c>
      <c r="D713" s="54" t="s">
        <v>443</v>
      </c>
      <c r="E713" s="60" t="s">
        <v>444</v>
      </c>
      <c r="F713" s="85" t="s">
        <v>557</v>
      </c>
      <c r="G713" s="85" t="s">
        <v>558</v>
      </c>
      <c r="H713" s="86" t="s">
        <v>559</v>
      </c>
      <c r="I713" s="87" t="str">
        <f t="shared" si="28"/>
        <v>Golay0109_S0588</v>
      </c>
      <c r="J713" s="87" t="str">
        <f t="shared" si="29"/>
        <v>gtaGCACACCTGATAcgACACACCGCCCGTCGCTACT</v>
      </c>
      <c r="K713" s="54" t="s">
        <v>624</v>
      </c>
      <c r="L713" s="60" t="s">
        <v>1929</v>
      </c>
      <c r="M713" s="54" t="s">
        <v>561</v>
      </c>
      <c r="N713" s="85">
        <v>5</v>
      </c>
      <c r="O713" s="54" t="s">
        <v>564</v>
      </c>
      <c r="P713" s="54">
        <v>37</v>
      </c>
    </row>
    <row r="714" spans="2:16">
      <c r="B714" s="54" t="s">
        <v>63</v>
      </c>
      <c r="C714" s="54" t="s">
        <v>1482</v>
      </c>
      <c r="D714" s="54" t="s">
        <v>445</v>
      </c>
      <c r="E714" s="60" t="s">
        <v>446</v>
      </c>
      <c r="F714" s="85" t="s">
        <v>557</v>
      </c>
      <c r="G714" s="85" t="s">
        <v>558</v>
      </c>
      <c r="H714" s="86" t="s">
        <v>559</v>
      </c>
      <c r="I714" s="87" t="str">
        <f t="shared" si="28"/>
        <v>Golay0110_S0991</v>
      </c>
      <c r="J714" s="87" t="str">
        <f t="shared" si="29"/>
        <v>gtaGCGACAATTACAcgACACACCGCCCGTCGCTACT</v>
      </c>
      <c r="K714" s="54" t="s">
        <v>624</v>
      </c>
      <c r="L714" s="60" t="s">
        <v>1929</v>
      </c>
      <c r="M714" s="54" t="s">
        <v>561</v>
      </c>
      <c r="N714" s="85">
        <v>5</v>
      </c>
      <c r="O714" s="54" t="s">
        <v>564</v>
      </c>
      <c r="P714" s="54">
        <v>37</v>
      </c>
    </row>
    <row r="715" spans="2:16">
      <c r="B715" s="54" t="s">
        <v>62</v>
      </c>
      <c r="C715" s="54" t="s">
        <v>1483</v>
      </c>
      <c r="D715" s="54" t="s">
        <v>447</v>
      </c>
      <c r="E715" s="60" t="s">
        <v>448</v>
      </c>
      <c r="F715" s="85" t="s">
        <v>557</v>
      </c>
      <c r="G715" s="85" t="s">
        <v>558</v>
      </c>
      <c r="H715" s="86" t="s">
        <v>559</v>
      </c>
      <c r="I715" s="87" t="str">
        <f t="shared" si="28"/>
        <v>Golay0111_S0529</v>
      </c>
      <c r="J715" s="87" t="str">
        <f t="shared" si="29"/>
        <v>gtaTCATGCTCCATTcgACACACCGCCCGTCGCTACT</v>
      </c>
      <c r="K715" s="54" t="s">
        <v>624</v>
      </c>
      <c r="L715" s="60" t="s">
        <v>1929</v>
      </c>
      <c r="M715" s="54" t="s">
        <v>561</v>
      </c>
      <c r="N715" s="85">
        <v>5</v>
      </c>
      <c r="O715" s="54" t="s">
        <v>564</v>
      </c>
      <c r="P715" s="54">
        <v>37</v>
      </c>
    </row>
    <row r="716" spans="2:16">
      <c r="B716" s="54" t="s">
        <v>61</v>
      </c>
      <c r="C716" s="54" t="s">
        <v>1484</v>
      </c>
      <c r="D716" s="54" t="s">
        <v>449</v>
      </c>
      <c r="E716" s="60" t="s">
        <v>450</v>
      </c>
      <c r="F716" s="85" t="s">
        <v>557</v>
      </c>
      <c r="G716" s="85" t="s">
        <v>558</v>
      </c>
      <c r="H716" s="86" t="s">
        <v>559</v>
      </c>
      <c r="I716" s="87" t="str">
        <f t="shared" si="28"/>
        <v>Golay0112_S0856</v>
      </c>
      <c r="J716" s="87" t="str">
        <f t="shared" si="29"/>
        <v>gtaAGCTGTCAAGCTcgACACACCGCCCGTCGCTACT</v>
      </c>
      <c r="K716" s="54" t="s">
        <v>624</v>
      </c>
      <c r="L716" s="60" t="s">
        <v>1929</v>
      </c>
      <c r="M716" s="54" t="s">
        <v>561</v>
      </c>
      <c r="N716" s="85">
        <v>5</v>
      </c>
      <c r="O716" s="54" t="s">
        <v>564</v>
      </c>
      <c r="P716" s="54">
        <v>37</v>
      </c>
    </row>
    <row r="717" spans="2:16">
      <c r="B717" s="54" t="s">
        <v>60</v>
      </c>
      <c r="C717" s="54" t="s">
        <v>1485</v>
      </c>
      <c r="D717" s="54" t="s">
        <v>451</v>
      </c>
      <c r="E717" s="60" t="s">
        <v>452</v>
      </c>
      <c r="F717" s="85" t="s">
        <v>557</v>
      </c>
      <c r="G717" s="85" t="s">
        <v>558</v>
      </c>
      <c r="H717" s="86" t="s">
        <v>559</v>
      </c>
      <c r="I717" s="87" t="str">
        <f t="shared" si="28"/>
        <v>Golay0113_S0800</v>
      </c>
      <c r="J717" s="87" t="str">
        <f t="shared" si="29"/>
        <v>gtaGAGAGCAACAGAcgACACACCGCCCGTCGCTACT</v>
      </c>
      <c r="K717" s="54" t="s">
        <v>624</v>
      </c>
      <c r="L717" s="60" t="s">
        <v>1929</v>
      </c>
      <c r="M717" s="54" t="s">
        <v>561</v>
      </c>
      <c r="N717" s="85">
        <v>5</v>
      </c>
      <c r="O717" s="54" t="s">
        <v>564</v>
      </c>
      <c r="P717" s="54">
        <v>37</v>
      </c>
    </row>
    <row r="718" spans="2:16">
      <c r="B718" s="54" t="s">
        <v>59</v>
      </c>
      <c r="C718" s="54" t="s">
        <v>1486</v>
      </c>
      <c r="D718" s="54" t="s">
        <v>453</v>
      </c>
      <c r="E718" s="60" t="s">
        <v>454</v>
      </c>
      <c r="F718" s="85" t="s">
        <v>557</v>
      </c>
      <c r="G718" s="85" t="s">
        <v>558</v>
      </c>
      <c r="H718" s="86" t="s">
        <v>559</v>
      </c>
      <c r="I718" s="87" t="str">
        <f t="shared" si="28"/>
        <v>Golay0114_S0652</v>
      </c>
      <c r="J718" s="87" t="str">
        <f t="shared" si="29"/>
        <v>gtaTACTCGGGAACTcgACACACCGCCCGTCGCTACT</v>
      </c>
      <c r="K718" s="54" t="s">
        <v>624</v>
      </c>
      <c r="L718" s="60" t="s">
        <v>1929</v>
      </c>
      <c r="M718" s="54" t="s">
        <v>561</v>
      </c>
      <c r="N718" s="85">
        <v>5</v>
      </c>
      <c r="O718" s="54" t="s">
        <v>564</v>
      </c>
      <c r="P718" s="54">
        <v>37</v>
      </c>
    </row>
    <row r="719" spans="2:16">
      <c r="B719" s="54" t="s">
        <v>58</v>
      </c>
      <c r="C719" s="54" t="s">
        <v>1487</v>
      </c>
      <c r="D719" s="54" t="s">
        <v>455</v>
      </c>
      <c r="E719" s="60" t="s">
        <v>456</v>
      </c>
      <c r="F719" s="85" t="s">
        <v>557</v>
      </c>
      <c r="G719" s="85" t="s">
        <v>558</v>
      </c>
      <c r="H719" s="86" t="s">
        <v>559</v>
      </c>
      <c r="I719" s="87" t="str">
        <f t="shared" si="28"/>
        <v>Golay0115_S0819</v>
      </c>
      <c r="J719" s="87" t="str">
        <f t="shared" si="29"/>
        <v>gtaCGTGCTTAGGCTcgACACACCGCCCGTCGCTACT</v>
      </c>
      <c r="K719" s="54" t="s">
        <v>624</v>
      </c>
      <c r="L719" s="60" t="s">
        <v>1929</v>
      </c>
      <c r="M719" s="54" t="s">
        <v>561</v>
      </c>
      <c r="N719" s="85">
        <v>5</v>
      </c>
      <c r="O719" s="54" t="s">
        <v>564</v>
      </c>
      <c r="P719" s="54">
        <v>37</v>
      </c>
    </row>
    <row r="720" spans="2:16">
      <c r="B720" s="54" t="s">
        <v>57</v>
      </c>
      <c r="C720" s="54" t="s">
        <v>1488</v>
      </c>
      <c r="D720" s="54" t="s">
        <v>457</v>
      </c>
      <c r="E720" s="60" t="s">
        <v>458</v>
      </c>
      <c r="F720" s="85" t="s">
        <v>557</v>
      </c>
      <c r="G720" s="85" t="s">
        <v>558</v>
      </c>
      <c r="H720" s="86" t="s">
        <v>559</v>
      </c>
      <c r="I720" s="87" t="str">
        <f t="shared" si="28"/>
        <v>Golay0116_S0544</v>
      </c>
      <c r="J720" s="87" t="str">
        <f t="shared" si="29"/>
        <v>gtaTACCGAAGGTATcgACACACCGCCCGTCGCTACT</v>
      </c>
      <c r="K720" s="54" t="s">
        <v>624</v>
      </c>
      <c r="L720" s="60" t="s">
        <v>1929</v>
      </c>
      <c r="M720" s="54" t="s">
        <v>561</v>
      </c>
      <c r="N720" s="85">
        <v>5</v>
      </c>
      <c r="O720" s="54" t="s">
        <v>564</v>
      </c>
      <c r="P720" s="54">
        <v>37</v>
      </c>
    </row>
    <row r="721" spans="2:16">
      <c r="B721" s="54" t="s">
        <v>56</v>
      </c>
      <c r="C721" s="54" t="s">
        <v>1489</v>
      </c>
      <c r="D721" s="54" t="s">
        <v>459</v>
      </c>
      <c r="E721" s="60" t="s">
        <v>460</v>
      </c>
      <c r="F721" s="85" t="s">
        <v>557</v>
      </c>
      <c r="G721" s="85" t="s">
        <v>558</v>
      </c>
      <c r="H721" s="86" t="s">
        <v>559</v>
      </c>
      <c r="I721" s="87" t="str">
        <f t="shared" si="28"/>
        <v>Golay0117_S0415</v>
      </c>
      <c r="J721" s="87" t="str">
        <f t="shared" si="29"/>
        <v>gtaCACTCATCATTCcgACACACCGCCCGTCGCTACT</v>
      </c>
      <c r="K721" s="54" t="s">
        <v>624</v>
      </c>
      <c r="L721" s="60" t="s">
        <v>1929</v>
      </c>
      <c r="M721" s="54" t="s">
        <v>561</v>
      </c>
      <c r="N721" s="85">
        <v>5</v>
      </c>
      <c r="O721" s="54" t="s">
        <v>564</v>
      </c>
      <c r="P721" s="54">
        <v>37</v>
      </c>
    </row>
    <row r="722" spans="2:16">
      <c r="B722" s="54" t="s">
        <v>55</v>
      </c>
      <c r="C722" s="54" t="s">
        <v>1490</v>
      </c>
      <c r="D722" s="54" t="s">
        <v>461</v>
      </c>
      <c r="E722" s="60" t="s">
        <v>462</v>
      </c>
      <c r="F722" s="85" t="s">
        <v>557</v>
      </c>
      <c r="G722" s="85" t="s">
        <v>558</v>
      </c>
      <c r="H722" s="86" t="s">
        <v>559</v>
      </c>
      <c r="I722" s="87" t="str">
        <f t="shared" si="28"/>
        <v>Golay0118_S0528</v>
      </c>
      <c r="J722" s="87" t="str">
        <f t="shared" si="29"/>
        <v>gtaGTATTTCGGACGcgACACACCGCCCGTCGCTACT</v>
      </c>
      <c r="K722" s="54" t="s">
        <v>624</v>
      </c>
      <c r="L722" s="60" t="s">
        <v>1929</v>
      </c>
      <c r="M722" s="54" t="s">
        <v>561</v>
      </c>
      <c r="N722" s="85">
        <v>5</v>
      </c>
      <c r="O722" s="54" t="s">
        <v>564</v>
      </c>
      <c r="P722" s="54">
        <v>37</v>
      </c>
    </row>
    <row r="723" spans="2:16">
      <c r="B723" s="54" t="s">
        <v>54</v>
      </c>
      <c r="C723" s="54" t="s">
        <v>1491</v>
      </c>
      <c r="D723" s="54" t="s">
        <v>463</v>
      </c>
      <c r="E723" s="60" t="s">
        <v>464</v>
      </c>
      <c r="F723" s="85" t="s">
        <v>557</v>
      </c>
      <c r="G723" s="85" t="s">
        <v>558</v>
      </c>
      <c r="H723" s="86" t="s">
        <v>559</v>
      </c>
      <c r="I723" s="87" t="str">
        <f t="shared" si="28"/>
        <v>Golay0119_S1059</v>
      </c>
      <c r="J723" s="87" t="str">
        <f t="shared" si="29"/>
        <v>gtaTATCTATCCTGCcgACACACCGCCCGTCGCTACT</v>
      </c>
      <c r="K723" s="54" t="s">
        <v>624</v>
      </c>
      <c r="L723" s="60" t="s">
        <v>1929</v>
      </c>
      <c r="M723" s="54" t="s">
        <v>561</v>
      </c>
      <c r="N723" s="85">
        <v>5</v>
      </c>
      <c r="O723" s="54" t="s">
        <v>564</v>
      </c>
      <c r="P723" s="54">
        <v>37</v>
      </c>
    </row>
    <row r="724" spans="2:16">
      <c r="B724" s="54" t="s">
        <v>53</v>
      </c>
      <c r="C724" s="54" t="s">
        <v>1492</v>
      </c>
      <c r="D724" s="54" t="s">
        <v>465</v>
      </c>
      <c r="E724" s="60" t="s">
        <v>466</v>
      </c>
      <c r="F724" s="85" t="s">
        <v>557</v>
      </c>
      <c r="G724" s="85" t="s">
        <v>558</v>
      </c>
      <c r="H724" s="86" t="s">
        <v>559</v>
      </c>
      <c r="I724" s="87" t="str">
        <f t="shared" si="28"/>
        <v>Golay0120_S0780</v>
      </c>
      <c r="J724" s="87" t="str">
        <f t="shared" si="29"/>
        <v>gtaTTGCCAAGAGTCcgACACACCGCCCGTCGCTACT</v>
      </c>
      <c r="K724" s="54" t="s">
        <v>624</v>
      </c>
      <c r="L724" s="60" t="s">
        <v>1929</v>
      </c>
      <c r="M724" s="54" t="s">
        <v>561</v>
      </c>
      <c r="N724" s="85">
        <v>5</v>
      </c>
      <c r="O724" s="54" t="s">
        <v>564</v>
      </c>
      <c r="P724" s="54">
        <v>37</v>
      </c>
    </row>
    <row r="725" spans="2:16">
      <c r="B725" s="54" t="s">
        <v>52</v>
      </c>
      <c r="C725" s="54" t="s">
        <v>1493</v>
      </c>
      <c r="D725" s="54" t="s">
        <v>467</v>
      </c>
      <c r="E725" s="60" t="s">
        <v>468</v>
      </c>
      <c r="F725" s="85" t="s">
        <v>557</v>
      </c>
      <c r="G725" s="85" t="s">
        <v>558</v>
      </c>
      <c r="H725" s="86" t="s">
        <v>559</v>
      </c>
      <c r="I725" s="87" t="str">
        <f t="shared" si="28"/>
        <v>Golay0121_S0680</v>
      </c>
      <c r="J725" s="87" t="str">
        <f t="shared" si="29"/>
        <v>gtaAGTAGCGGAAGAcgACACACCGCCCGTCGCTACT</v>
      </c>
      <c r="K725" s="54" t="s">
        <v>624</v>
      </c>
      <c r="L725" s="60" t="s">
        <v>1929</v>
      </c>
      <c r="M725" s="54" t="s">
        <v>561</v>
      </c>
      <c r="N725" s="85">
        <v>5</v>
      </c>
      <c r="O725" s="54" t="s">
        <v>564</v>
      </c>
      <c r="P725" s="54">
        <v>37</v>
      </c>
    </row>
    <row r="726" spans="2:16">
      <c r="B726" s="54" t="s">
        <v>51</v>
      </c>
      <c r="C726" s="54" t="s">
        <v>1494</v>
      </c>
      <c r="D726" s="54" t="s">
        <v>469</v>
      </c>
      <c r="E726" s="60" t="s">
        <v>470</v>
      </c>
      <c r="F726" s="85" t="s">
        <v>557</v>
      </c>
      <c r="G726" s="85" t="s">
        <v>558</v>
      </c>
      <c r="H726" s="86" t="s">
        <v>559</v>
      </c>
      <c r="I726" s="87" t="str">
        <f t="shared" si="28"/>
        <v>Golay0122_S0494</v>
      </c>
      <c r="J726" s="87" t="str">
        <f t="shared" si="29"/>
        <v>gtaGCAATTAGGTACcgACACACCGCCCGTCGCTACT</v>
      </c>
      <c r="K726" s="54" t="s">
        <v>624</v>
      </c>
      <c r="L726" s="60" t="s">
        <v>1929</v>
      </c>
      <c r="M726" s="54" t="s">
        <v>561</v>
      </c>
      <c r="N726" s="85">
        <v>5</v>
      </c>
      <c r="O726" s="54" t="s">
        <v>564</v>
      </c>
      <c r="P726" s="54">
        <v>37</v>
      </c>
    </row>
    <row r="727" spans="2:16">
      <c r="B727" s="54" t="s">
        <v>50</v>
      </c>
      <c r="C727" s="54" t="s">
        <v>1495</v>
      </c>
      <c r="D727" s="54" t="s">
        <v>471</v>
      </c>
      <c r="E727" s="60" t="s">
        <v>472</v>
      </c>
      <c r="F727" s="85" t="s">
        <v>557</v>
      </c>
      <c r="G727" s="85" t="s">
        <v>558</v>
      </c>
      <c r="H727" s="86" t="s">
        <v>559</v>
      </c>
      <c r="I727" s="87" t="str">
        <f t="shared" si="28"/>
        <v>Golay0123_S0469</v>
      </c>
      <c r="J727" s="87" t="str">
        <f t="shared" si="29"/>
        <v>gtaCATACCGTGAGTcgACACACCGCCCGTCGCTACT</v>
      </c>
      <c r="K727" s="54" t="s">
        <v>624</v>
      </c>
      <c r="L727" s="60" t="s">
        <v>1929</v>
      </c>
      <c r="M727" s="54" t="s">
        <v>561</v>
      </c>
      <c r="N727" s="85">
        <v>5</v>
      </c>
      <c r="O727" s="54" t="s">
        <v>564</v>
      </c>
      <c r="P727" s="54">
        <v>37</v>
      </c>
    </row>
    <row r="728" spans="2:16">
      <c r="B728" s="54" t="s">
        <v>49</v>
      </c>
      <c r="C728" s="54" t="s">
        <v>1496</v>
      </c>
      <c r="D728" s="54" t="s">
        <v>473</v>
      </c>
      <c r="E728" s="60" t="s">
        <v>474</v>
      </c>
      <c r="F728" s="85" t="s">
        <v>557</v>
      </c>
      <c r="G728" s="85" t="s">
        <v>558</v>
      </c>
      <c r="H728" s="86" t="s">
        <v>559</v>
      </c>
      <c r="I728" s="87" t="str">
        <f t="shared" si="28"/>
        <v>Golay0124_S0456</v>
      </c>
      <c r="J728" s="87" t="str">
        <f t="shared" si="29"/>
        <v>gtaATGTGTGTAGACcgACACACCGCCCGTCGCTACT</v>
      </c>
      <c r="K728" s="54" t="s">
        <v>624</v>
      </c>
      <c r="L728" s="60" t="s">
        <v>1929</v>
      </c>
      <c r="M728" s="54" t="s">
        <v>561</v>
      </c>
      <c r="N728" s="85">
        <v>5</v>
      </c>
      <c r="O728" s="54" t="s">
        <v>564</v>
      </c>
      <c r="P728" s="54">
        <v>37</v>
      </c>
    </row>
    <row r="729" spans="2:16">
      <c r="B729" s="54" t="s">
        <v>48</v>
      </c>
      <c r="C729" s="54" t="s">
        <v>1497</v>
      </c>
      <c r="D729" s="54" t="s">
        <v>475</v>
      </c>
      <c r="E729" s="60" t="s">
        <v>476</v>
      </c>
      <c r="F729" s="85" t="s">
        <v>557</v>
      </c>
      <c r="G729" s="85" t="s">
        <v>558</v>
      </c>
      <c r="H729" s="86" t="s">
        <v>559</v>
      </c>
      <c r="I729" s="87" t="str">
        <f t="shared" si="28"/>
        <v>Golay0125_S1058</v>
      </c>
      <c r="J729" s="87" t="str">
        <f t="shared" si="29"/>
        <v>gtaCCTGCGAAGTATcgACACACCGCCCGTCGCTACT</v>
      </c>
      <c r="K729" s="54" t="s">
        <v>624</v>
      </c>
      <c r="L729" s="60" t="s">
        <v>1929</v>
      </c>
      <c r="M729" s="54" t="s">
        <v>561</v>
      </c>
      <c r="N729" s="85">
        <v>5</v>
      </c>
      <c r="O729" s="54" t="s">
        <v>25</v>
      </c>
      <c r="P729" s="54">
        <v>37</v>
      </c>
    </row>
    <row r="730" spans="2:16">
      <c r="B730" s="54" t="s">
        <v>47</v>
      </c>
      <c r="C730" s="54" t="s">
        <v>1498</v>
      </c>
      <c r="D730" s="54" t="s">
        <v>477</v>
      </c>
      <c r="E730" s="60" t="s">
        <v>478</v>
      </c>
      <c r="F730" s="85" t="s">
        <v>557</v>
      </c>
      <c r="G730" s="85" t="s">
        <v>558</v>
      </c>
      <c r="H730" s="86" t="s">
        <v>559</v>
      </c>
      <c r="I730" s="87" t="str">
        <f t="shared" si="28"/>
        <v>Golay0126_S0897</v>
      </c>
      <c r="J730" s="87" t="str">
        <f t="shared" si="29"/>
        <v>gtaTTCTCTCGACATcgACACACCGCCCGTCGCTACT</v>
      </c>
      <c r="K730" s="54" t="s">
        <v>624</v>
      </c>
      <c r="L730" s="60" t="s">
        <v>1929</v>
      </c>
      <c r="M730" s="54" t="s">
        <v>561</v>
      </c>
      <c r="N730" s="85">
        <v>5</v>
      </c>
      <c r="O730" s="54" t="s">
        <v>564</v>
      </c>
      <c r="P730" s="54">
        <v>37</v>
      </c>
    </row>
    <row r="731" spans="2:16">
      <c r="B731" s="54" t="s">
        <v>46</v>
      </c>
      <c r="C731" s="54" t="s">
        <v>1499</v>
      </c>
      <c r="D731" s="54" t="s">
        <v>479</v>
      </c>
      <c r="E731" s="60" t="s">
        <v>480</v>
      </c>
      <c r="F731" s="85" t="s">
        <v>557</v>
      </c>
      <c r="G731" s="85" t="s">
        <v>558</v>
      </c>
      <c r="H731" s="86" t="s">
        <v>559</v>
      </c>
      <c r="I731" s="87" t="str">
        <f t="shared" si="28"/>
        <v>Golay0127_S0441</v>
      </c>
      <c r="J731" s="87" t="str">
        <f t="shared" si="29"/>
        <v>gtaGCTCTCCGTAGAcgACACACCGCCCGTCGCTACT</v>
      </c>
      <c r="K731" s="54" t="s">
        <v>624</v>
      </c>
      <c r="L731" s="60" t="s">
        <v>1929</v>
      </c>
      <c r="M731" s="54" t="s">
        <v>561</v>
      </c>
      <c r="N731" s="85">
        <v>5</v>
      </c>
      <c r="O731" s="54" t="s">
        <v>564</v>
      </c>
      <c r="P731" s="54">
        <v>37</v>
      </c>
    </row>
    <row r="732" spans="2:16">
      <c r="B732" s="54" t="s">
        <v>45</v>
      </c>
      <c r="C732" s="54" t="s">
        <v>1511</v>
      </c>
      <c r="D732" s="54" t="s">
        <v>481</v>
      </c>
      <c r="E732" s="60" t="s">
        <v>482</v>
      </c>
      <c r="F732" s="85" t="s">
        <v>557</v>
      </c>
      <c r="G732" s="85" t="s">
        <v>558</v>
      </c>
      <c r="H732" s="86" t="s">
        <v>559</v>
      </c>
      <c r="I732" s="87" t="str">
        <f t="shared" si="28"/>
        <v>Golay0128_S1012</v>
      </c>
      <c r="J732" s="87" t="str">
        <f t="shared" si="29"/>
        <v>gtaGTTAAGCTGACCcgACACACCGCCCGTCGCTACT</v>
      </c>
      <c r="K732" s="54" t="s">
        <v>624</v>
      </c>
      <c r="L732" s="60" t="s">
        <v>1929</v>
      </c>
      <c r="M732" s="54" t="s">
        <v>561</v>
      </c>
      <c r="N732" s="85">
        <v>5</v>
      </c>
      <c r="O732" s="54" t="s">
        <v>564</v>
      </c>
      <c r="P732" s="54">
        <v>37</v>
      </c>
    </row>
    <row r="733" spans="2:16">
      <c r="B733" s="54" t="s">
        <v>44</v>
      </c>
      <c r="C733" s="54" t="s">
        <v>1500</v>
      </c>
      <c r="D733" s="54" t="s">
        <v>483</v>
      </c>
      <c r="E733" s="60" t="s">
        <v>484</v>
      </c>
      <c r="F733" s="85" t="s">
        <v>557</v>
      </c>
      <c r="G733" s="85" t="s">
        <v>558</v>
      </c>
      <c r="H733" s="86" t="s">
        <v>559</v>
      </c>
      <c r="I733" s="87" t="str">
        <f t="shared" si="28"/>
        <v>Golay0129_S0492</v>
      </c>
      <c r="J733" s="87" t="str">
        <f t="shared" si="29"/>
        <v>gtaATGCCATGCCGTcgACACACCGCCCGTCGCTACT</v>
      </c>
      <c r="K733" s="54" t="s">
        <v>624</v>
      </c>
      <c r="L733" s="60" t="s">
        <v>1929</v>
      </c>
      <c r="M733" s="54" t="s">
        <v>561</v>
      </c>
      <c r="N733" s="85">
        <v>5</v>
      </c>
      <c r="O733" s="54" t="s">
        <v>564</v>
      </c>
      <c r="P733" s="54">
        <v>37</v>
      </c>
    </row>
    <row r="734" spans="2:16">
      <c r="B734" s="54" t="s">
        <v>43</v>
      </c>
      <c r="C734" s="54" t="s">
        <v>1501</v>
      </c>
      <c r="D734" s="54" t="s">
        <v>485</v>
      </c>
      <c r="E734" s="60" t="s">
        <v>486</v>
      </c>
      <c r="F734" s="85" t="s">
        <v>557</v>
      </c>
      <c r="G734" s="85" t="s">
        <v>558</v>
      </c>
      <c r="H734" s="86" t="s">
        <v>559</v>
      </c>
      <c r="I734" s="87" t="str">
        <f t="shared" si="28"/>
        <v>Golay0130_S0476</v>
      </c>
      <c r="J734" s="87" t="str">
        <f t="shared" si="29"/>
        <v>gtaGACATTGTCACGcgACACACCGCCCGTCGCTACT</v>
      </c>
      <c r="K734" s="54" t="s">
        <v>624</v>
      </c>
      <c r="L734" s="60" t="s">
        <v>1929</v>
      </c>
      <c r="M734" s="54" t="s">
        <v>561</v>
      </c>
      <c r="N734" s="85">
        <v>5</v>
      </c>
      <c r="O734" s="54" t="s">
        <v>564</v>
      </c>
      <c r="P734" s="54">
        <v>37</v>
      </c>
    </row>
    <row r="735" spans="2:16">
      <c r="B735" s="54" t="s">
        <v>42</v>
      </c>
      <c r="C735" s="54" t="s">
        <v>1502</v>
      </c>
      <c r="D735" s="54" t="s">
        <v>487</v>
      </c>
      <c r="E735" s="60" t="s">
        <v>488</v>
      </c>
      <c r="F735" s="85" t="s">
        <v>557</v>
      </c>
      <c r="G735" s="85" t="s">
        <v>558</v>
      </c>
      <c r="H735" s="86" t="s">
        <v>559</v>
      </c>
      <c r="I735" s="87" t="str">
        <f t="shared" si="28"/>
        <v>Golay0131_S0402</v>
      </c>
      <c r="J735" s="87" t="str">
        <f t="shared" si="29"/>
        <v>gtaGCCAACAACCATcgACACACCGCCCGTCGCTACT</v>
      </c>
      <c r="K735" s="54" t="s">
        <v>624</v>
      </c>
      <c r="L735" s="60" t="s">
        <v>1929</v>
      </c>
      <c r="M735" s="54" t="s">
        <v>561</v>
      </c>
      <c r="N735" s="85">
        <v>5</v>
      </c>
      <c r="O735" s="54" t="s">
        <v>564</v>
      </c>
      <c r="P735" s="54">
        <v>37</v>
      </c>
    </row>
    <row r="736" spans="2:16">
      <c r="B736" s="54" t="s">
        <v>41</v>
      </c>
      <c r="C736" s="54" t="s">
        <v>1503</v>
      </c>
      <c r="D736" s="54" t="s">
        <v>489</v>
      </c>
      <c r="E736" s="60" t="s">
        <v>490</v>
      </c>
      <c r="F736" s="85" t="s">
        <v>557</v>
      </c>
      <c r="G736" s="85" t="s">
        <v>558</v>
      </c>
      <c r="H736" s="86" t="s">
        <v>559</v>
      </c>
      <c r="I736" s="87" t="str">
        <f t="shared" si="28"/>
        <v>Golay0132_S0683</v>
      </c>
      <c r="J736" s="87" t="str">
        <f t="shared" si="29"/>
        <v>gtaATCAGTACTAGGcgACACACCGCCCGTCGCTACT</v>
      </c>
      <c r="K736" s="54" t="s">
        <v>624</v>
      </c>
      <c r="L736" s="60" t="s">
        <v>1929</v>
      </c>
      <c r="M736" s="54" t="s">
        <v>561</v>
      </c>
      <c r="N736" s="85">
        <v>5</v>
      </c>
      <c r="O736" s="54" t="s">
        <v>564</v>
      </c>
      <c r="P736" s="54">
        <v>37</v>
      </c>
    </row>
    <row r="737" spans="2:16">
      <c r="B737" s="54" t="s">
        <v>40</v>
      </c>
      <c r="C737" s="54" t="s">
        <v>1504</v>
      </c>
      <c r="D737" s="54" t="s">
        <v>491</v>
      </c>
      <c r="E737" s="60" t="s">
        <v>492</v>
      </c>
      <c r="F737" s="85" t="s">
        <v>557</v>
      </c>
      <c r="G737" s="85" t="s">
        <v>558</v>
      </c>
      <c r="H737" s="86" t="s">
        <v>559</v>
      </c>
      <c r="I737" s="87" t="str">
        <f t="shared" si="28"/>
        <v>Golay0133_S0395</v>
      </c>
      <c r="J737" s="87" t="str">
        <f t="shared" si="29"/>
        <v>gtaTCCTCGAGCGATcgACACACCGCCCGTCGCTACT</v>
      </c>
      <c r="K737" s="54" t="s">
        <v>624</v>
      </c>
      <c r="L737" s="60" t="s">
        <v>1929</v>
      </c>
      <c r="M737" s="54" t="s">
        <v>561</v>
      </c>
      <c r="N737" s="85">
        <v>5</v>
      </c>
      <c r="O737" s="54" t="s">
        <v>564</v>
      </c>
      <c r="P737" s="54">
        <v>37</v>
      </c>
    </row>
    <row r="738" spans="2:16">
      <c r="B738" s="54" t="s">
        <v>39</v>
      </c>
      <c r="C738" s="54" t="s">
        <v>1505</v>
      </c>
      <c r="D738" s="54" t="s">
        <v>493</v>
      </c>
      <c r="E738" s="60" t="s">
        <v>494</v>
      </c>
      <c r="F738" s="85" t="s">
        <v>557</v>
      </c>
      <c r="G738" s="85" t="s">
        <v>558</v>
      </c>
      <c r="H738" s="86" t="s">
        <v>559</v>
      </c>
      <c r="I738" s="87" t="str">
        <f t="shared" si="28"/>
        <v>Golay0134_S0853</v>
      </c>
      <c r="J738" s="87" t="str">
        <f t="shared" si="29"/>
        <v>gtaACCCAAGCGTTAcgACACACCGCCCGTCGCTACT</v>
      </c>
      <c r="K738" s="54" t="s">
        <v>624</v>
      </c>
      <c r="L738" s="60" t="s">
        <v>1929</v>
      </c>
      <c r="M738" s="54" t="s">
        <v>561</v>
      </c>
      <c r="N738" s="85">
        <v>5</v>
      </c>
      <c r="O738" s="54" t="s">
        <v>564</v>
      </c>
      <c r="P738" s="54">
        <v>37</v>
      </c>
    </row>
    <row r="739" spans="2:16">
      <c r="B739" s="54" t="s">
        <v>38</v>
      </c>
      <c r="C739" s="54" t="s">
        <v>1506</v>
      </c>
      <c r="D739" s="54" t="s">
        <v>495</v>
      </c>
      <c r="E739" s="60" t="s">
        <v>496</v>
      </c>
      <c r="F739" s="85" t="s">
        <v>557</v>
      </c>
      <c r="G739" s="85" t="s">
        <v>558</v>
      </c>
      <c r="H739" s="86" t="s">
        <v>559</v>
      </c>
      <c r="I739" s="87" t="str">
        <f t="shared" ref="I739:I769" si="30">(D739&amp;"_"&amp;C739)</f>
        <v>Golay0135_S0739</v>
      </c>
      <c r="J739" s="87" t="str">
        <f t="shared" ref="J739:J769" si="31">CONCATENATE(F739,E739,G739,H739)</f>
        <v>gtaTGCAGCAAGATTcgACACACCGCCCGTCGCTACT</v>
      </c>
      <c r="K739" s="54" t="s">
        <v>624</v>
      </c>
      <c r="L739" s="60" t="s">
        <v>1929</v>
      </c>
      <c r="M739" s="54" t="s">
        <v>561</v>
      </c>
      <c r="N739" s="85">
        <v>5</v>
      </c>
      <c r="O739" s="54" t="s">
        <v>564</v>
      </c>
      <c r="P739" s="54">
        <v>37</v>
      </c>
    </row>
    <row r="740" spans="2:16">
      <c r="B740" s="54" t="s">
        <v>37</v>
      </c>
      <c r="C740" s="54" t="s">
        <v>1507</v>
      </c>
      <c r="D740" s="54" t="s">
        <v>497</v>
      </c>
      <c r="E740" s="60" t="s">
        <v>498</v>
      </c>
      <c r="F740" s="85" t="s">
        <v>557</v>
      </c>
      <c r="G740" s="85" t="s">
        <v>558</v>
      </c>
      <c r="H740" s="86" t="s">
        <v>559</v>
      </c>
      <c r="I740" s="87" t="str">
        <f t="shared" si="30"/>
        <v>Golay0136_S0376</v>
      </c>
      <c r="J740" s="87" t="str">
        <f t="shared" si="31"/>
        <v>gtaAGCAACATTGCAcgACACACCGCCCGTCGCTACT</v>
      </c>
      <c r="K740" s="54" t="s">
        <v>624</v>
      </c>
      <c r="L740" s="60" t="s">
        <v>1929</v>
      </c>
      <c r="M740" s="54" t="s">
        <v>561</v>
      </c>
      <c r="N740" s="85">
        <v>5</v>
      </c>
      <c r="O740" s="54" t="s">
        <v>564</v>
      </c>
      <c r="P740" s="54">
        <v>37</v>
      </c>
    </row>
    <row r="741" spans="2:16">
      <c r="B741" s="54" t="s">
        <v>36</v>
      </c>
      <c r="C741" s="54" t="s">
        <v>1508</v>
      </c>
      <c r="D741" s="54" t="s">
        <v>499</v>
      </c>
      <c r="E741" s="60" t="s">
        <v>500</v>
      </c>
      <c r="F741" s="85" t="s">
        <v>557</v>
      </c>
      <c r="G741" s="85" t="s">
        <v>558</v>
      </c>
      <c r="H741" s="86" t="s">
        <v>559</v>
      </c>
      <c r="I741" s="87" t="str">
        <f t="shared" si="30"/>
        <v>Golay0137_S0697</v>
      </c>
      <c r="J741" s="87" t="str">
        <f t="shared" si="31"/>
        <v>gtaGATGTGGTGTTAcgACACACCGCCCGTCGCTACT</v>
      </c>
      <c r="K741" s="54" t="s">
        <v>624</v>
      </c>
      <c r="L741" s="60" t="s">
        <v>1929</v>
      </c>
      <c r="M741" s="54" t="s">
        <v>561</v>
      </c>
      <c r="N741" s="85">
        <v>5</v>
      </c>
      <c r="O741" s="54" t="s">
        <v>564</v>
      </c>
      <c r="P741" s="54">
        <v>37</v>
      </c>
    </row>
    <row r="742" spans="2:16">
      <c r="B742" s="54" t="s">
        <v>35</v>
      </c>
      <c r="C742" s="54" t="s">
        <v>1509</v>
      </c>
      <c r="D742" s="54" t="s">
        <v>501</v>
      </c>
      <c r="E742" s="60" t="s">
        <v>502</v>
      </c>
      <c r="F742" s="85" t="s">
        <v>557</v>
      </c>
      <c r="G742" s="85" t="s">
        <v>558</v>
      </c>
      <c r="H742" s="86" t="s">
        <v>559</v>
      </c>
      <c r="I742" s="87" t="str">
        <f t="shared" si="30"/>
        <v>Golay0138_S1067</v>
      </c>
      <c r="J742" s="87" t="str">
        <f t="shared" si="31"/>
        <v>gtaCAGAAATGTGTCcgACACACCGCCCGTCGCTACT</v>
      </c>
      <c r="K742" s="54" t="s">
        <v>624</v>
      </c>
      <c r="L742" s="60" t="s">
        <v>1929</v>
      </c>
      <c r="M742" s="54" t="s">
        <v>561</v>
      </c>
      <c r="N742" s="85">
        <v>5</v>
      </c>
      <c r="O742" s="54" t="s">
        <v>564</v>
      </c>
      <c r="P742" s="54">
        <v>37</v>
      </c>
    </row>
    <row r="743" spans="2:16">
      <c r="B743" s="54" t="s">
        <v>34</v>
      </c>
      <c r="C743" s="54" t="s">
        <v>1510</v>
      </c>
      <c r="D743" s="54" t="s">
        <v>503</v>
      </c>
      <c r="E743" s="60" t="s">
        <v>504</v>
      </c>
      <c r="F743" s="85" t="s">
        <v>557</v>
      </c>
      <c r="G743" s="85" t="s">
        <v>558</v>
      </c>
      <c r="H743" s="86" t="s">
        <v>559</v>
      </c>
      <c r="I743" s="87" t="str">
        <f t="shared" si="30"/>
        <v>Golay0139_S0732</v>
      </c>
      <c r="J743" s="87" t="str">
        <f t="shared" si="31"/>
        <v>gtaGTAGAGGTAGAGcgACACACCGCCCGTCGCTACT</v>
      </c>
      <c r="K743" s="54" t="s">
        <v>624</v>
      </c>
      <c r="L743" s="60" t="s">
        <v>1929</v>
      </c>
      <c r="M743" s="54" t="s">
        <v>561</v>
      </c>
      <c r="N743" s="85">
        <v>5</v>
      </c>
      <c r="O743" s="54" t="s">
        <v>564</v>
      </c>
      <c r="P743" s="54">
        <v>37</v>
      </c>
    </row>
    <row r="744" spans="2:16">
      <c r="B744" s="54" t="s">
        <v>33</v>
      </c>
      <c r="C744" s="54" t="s">
        <v>1523</v>
      </c>
      <c r="D744" s="54" t="s">
        <v>505</v>
      </c>
      <c r="E744" s="60" t="s">
        <v>506</v>
      </c>
      <c r="F744" s="85" t="s">
        <v>557</v>
      </c>
      <c r="G744" s="85" t="s">
        <v>558</v>
      </c>
      <c r="H744" s="86" t="s">
        <v>559</v>
      </c>
      <c r="I744" s="87" t="str">
        <f t="shared" si="30"/>
        <v>Golay0140_S0647</v>
      </c>
      <c r="J744" s="87" t="str">
        <f t="shared" si="31"/>
        <v>gtaCGTGATCCGCTAcgACACACCGCCCGTCGCTACT</v>
      </c>
      <c r="K744" s="54" t="s">
        <v>624</v>
      </c>
      <c r="L744" s="60" t="s">
        <v>1929</v>
      </c>
      <c r="M744" s="54" t="s">
        <v>561</v>
      </c>
      <c r="N744" s="85">
        <v>5</v>
      </c>
      <c r="O744" s="54" t="s">
        <v>564</v>
      </c>
      <c r="P744" s="54">
        <v>37</v>
      </c>
    </row>
    <row r="745" spans="2:16">
      <c r="B745" s="54" t="s">
        <v>32</v>
      </c>
      <c r="C745" s="54" t="s">
        <v>1512</v>
      </c>
      <c r="D745" s="54" t="s">
        <v>507</v>
      </c>
      <c r="E745" s="60" t="s">
        <v>508</v>
      </c>
      <c r="F745" s="85" t="s">
        <v>557</v>
      </c>
      <c r="G745" s="85" t="s">
        <v>558</v>
      </c>
      <c r="H745" s="86" t="s">
        <v>559</v>
      </c>
      <c r="I745" s="87" t="str">
        <f t="shared" si="30"/>
        <v>Golay0141_S0613</v>
      </c>
      <c r="J745" s="87" t="str">
        <f t="shared" si="31"/>
        <v>gtaGGTTATTTGGCGcgACACACCGCCCGTCGCTACT</v>
      </c>
      <c r="K745" s="54" t="s">
        <v>624</v>
      </c>
      <c r="L745" s="60" t="s">
        <v>1929</v>
      </c>
      <c r="M745" s="54" t="s">
        <v>561</v>
      </c>
      <c r="N745" s="85">
        <v>5</v>
      </c>
      <c r="O745" s="54" t="s">
        <v>564</v>
      </c>
      <c r="P745" s="54">
        <v>37</v>
      </c>
    </row>
    <row r="746" spans="2:16">
      <c r="B746" s="54" t="s">
        <v>31</v>
      </c>
      <c r="C746" s="54" t="s">
        <v>1513</v>
      </c>
      <c r="D746" s="54" t="s">
        <v>509</v>
      </c>
      <c r="E746" s="60" t="s">
        <v>510</v>
      </c>
      <c r="F746" s="85" t="s">
        <v>557</v>
      </c>
      <c r="G746" s="85" t="s">
        <v>558</v>
      </c>
      <c r="H746" s="86" t="s">
        <v>559</v>
      </c>
      <c r="I746" s="87" t="str">
        <f t="shared" si="30"/>
        <v>Golay1510_S0823</v>
      </c>
      <c r="J746" s="87" t="str">
        <f t="shared" si="31"/>
        <v>gtaACGGTACCCTACcgACACACCGCCCGTCGCTACT</v>
      </c>
      <c r="K746" s="54" t="s">
        <v>624</v>
      </c>
      <c r="L746" s="60" t="s">
        <v>1929</v>
      </c>
      <c r="M746" s="54" t="s">
        <v>561</v>
      </c>
      <c r="N746" s="85">
        <v>5</v>
      </c>
      <c r="O746" s="54" t="s">
        <v>564</v>
      </c>
      <c r="P746" s="54">
        <v>37</v>
      </c>
    </row>
    <row r="747" spans="2:16">
      <c r="B747" s="54" t="s">
        <v>30</v>
      </c>
      <c r="C747" s="54" t="s">
        <v>1514</v>
      </c>
      <c r="D747" s="54" t="s">
        <v>511</v>
      </c>
      <c r="E747" s="60" t="s">
        <v>512</v>
      </c>
      <c r="F747" s="85" t="s">
        <v>557</v>
      </c>
      <c r="G747" s="85" t="s">
        <v>558</v>
      </c>
      <c r="H747" s="86" t="s">
        <v>559</v>
      </c>
      <c r="I747" s="87" t="str">
        <f t="shared" si="30"/>
        <v>Golay1511_S0920</v>
      </c>
      <c r="J747" s="87" t="str">
        <f t="shared" si="31"/>
        <v>gtaTCATAGGGTAGTcgACACACCGCCCGTCGCTACT</v>
      </c>
      <c r="K747" s="54" t="s">
        <v>624</v>
      </c>
      <c r="L747" s="60" t="s">
        <v>1929</v>
      </c>
      <c r="M747" s="54" t="s">
        <v>561</v>
      </c>
      <c r="N747" s="85">
        <v>5</v>
      </c>
      <c r="O747" s="54" t="s">
        <v>564</v>
      </c>
      <c r="P747" s="54">
        <v>37</v>
      </c>
    </row>
    <row r="748" spans="2:16">
      <c r="B748" s="54" t="s">
        <v>29</v>
      </c>
      <c r="C748" s="54" t="s">
        <v>1515</v>
      </c>
      <c r="D748" s="54" t="s">
        <v>513</v>
      </c>
      <c r="E748" s="60" t="s">
        <v>514</v>
      </c>
      <c r="F748" s="85" t="s">
        <v>557</v>
      </c>
      <c r="G748" s="85" t="s">
        <v>558</v>
      </c>
      <c r="H748" s="86" t="s">
        <v>559</v>
      </c>
      <c r="I748" s="87" t="str">
        <f t="shared" si="30"/>
        <v>Golay1512_S0921</v>
      </c>
      <c r="J748" s="87" t="str">
        <f t="shared" si="31"/>
        <v>gtaATGGAGTTGTTGcgACACACCGCCCGTCGCTACT</v>
      </c>
      <c r="K748" s="54" t="s">
        <v>624</v>
      </c>
      <c r="L748" s="60" t="s">
        <v>1929</v>
      </c>
      <c r="M748" s="54" t="s">
        <v>561</v>
      </c>
      <c r="N748" s="85">
        <v>5</v>
      </c>
      <c r="O748" s="54" t="s">
        <v>564</v>
      </c>
      <c r="P748" s="54">
        <v>37</v>
      </c>
    </row>
    <row r="749" spans="2:16">
      <c r="B749" s="54" t="s">
        <v>28</v>
      </c>
      <c r="C749" s="54" t="s">
        <v>1516</v>
      </c>
      <c r="D749" s="54" t="s">
        <v>515</v>
      </c>
      <c r="E749" s="60" t="s">
        <v>516</v>
      </c>
      <c r="F749" s="85" t="s">
        <v>557</v>
      </c>
      <c r="G749" s="85" t="s">
        <v>558</v>
      </c>
      <c r="H749" s="86" t="s">
        <v>559</v>
      </c>
      <c r="I749" s="87" t="str">
        <f t="shared" si="30"/>
        <v>Golay1513_S1036</v>
      </c>
      <c r="J749" s="87" t="str">
        <f t="shared" si="31"/>
        <v>gtaCGTATCTCAGGAcgACACACCGCCCGTCGCTACT</v>
      </c>
      <c r="K749" s="54" t="s">
        <v>624</v>
      </c>
      <c r="L749" s="60" t="s">
        <v>1929</v>
      </c>
      <c r="M749" s="54" t="s">
        <v>561</v>
      </c>
      <c r="N749" s="85">
        <v>5</v>
      </c>
      <c r="O749" s="54" t="s">
        <v>564</v>
      </c>
      <c r="P749" s="54">
        <v>37</v>
      </c>
    </row>
    <row r="750" spans="2:16">
      <c r="B750" s="54" t="s">
        <v>27</v>
      </c>
      <c r="C750" s="54" t="s">
        <v>1517</v>
      </c>
      <c r="D750" s="54" t="s">
        <v>517</v>
      </c>
      <c r="E750" s="60" t="s">
        <v>518</v>
      </c>
      <c r="F750" s="85" t="s">
        <v>557</v>
      </c>
      <c r="G750" s="85" t="s">
        <v>558</v>
      </c>
      <c r="H750" s="86" t="s">
        <v>559</v>
      </c>
      <c r="I750" s="87" t="str">
        <f t="shared" si="30"/>
        <v>Golay1514_S0927</v>
      </c>
      <c r="J750" s="87" t="str">
        <f t="shared" si="31"/>
        <v>gtaTAGTTCGGTGACcgACACACCGCCCGTCGCTACT</v>
      </c>
      <c r="K750" s="54" t="s">
        <v>624</v>
      </c>
      <c r="L750" s="60" t="s">
        <v>1929</v>
      </c>
      <c r="M750" s="54" t="s">
        <v>561</v>
      </c>
      <c r="N750" s="85">
        <v>5</v>
      </c>
      <c r="O750" s="54" t="s">
        <v>564</v>
      </c>
      <c r="P750" s="54">
        <v>37</v>
      </c>
    </row>
    <row r="751" spans="2:16">
      <c r="B751" s="54" t="s">
        <v>26</v>
      </c>
      <c r="C751" s="54" t="s">
        <v>1518</v>
      </c>
      <c r="D751" s="54" t="s">
        <v>519</v>
      </c>
      <c r="E751" s="60" t="s">
        <v>520</v>
      </c>
      <c r="F751" s="85" t="s">
        <v>557</v>
      </c>
      <c r="G751" s="85" t="s">
        <v>558</v>
      </c>
      <c r="H751" s="86" t="s">
        <v>559</v>
      </c>
      <c r="I751" s="87" t="str">
        <f t="shared" si="30"/>
        <v>Golay1515_S0833</v>
      </c>
      <c r="J751" s="87" t="str">
        <f t="shared" si="31"/>
        <v>gtaCCATGGCTGTGTcgACACACCGCCCGTCGCTACT</v>
      </c>
      <c r="K751" s="54" t="s">
        <v>624</v>
      </c>
      <c r="L751" s="60" t="s">
        <v>1929</v>
      </c>
      <c r="M751" s="54" t="s">
        <v>561</v>
      </c>
      <c r="N751" s="85">
        <v>5</v>
      </c>
      <c r="O751" s="54" t="s">
        <v>564</v>
      </c>
      <c r="P751" s="54">
        <v>37</v>
      </c>
    </row>
    <row r="752" spans="2:16">
      <c r="B752" s="54" t="s">
        <v>24</v>
      </c>
      <c r="C752" s="54" t="s">
        <v>1519</v>
      </c>
      <c r="D752" s="54" t="s">
        <v>521</v>
      </c>
      <c r="E752" s="60" t="s">
        <v>522</v>
      </c>
      <c r="F752" s="85" t="s">
        <v>557</v>
      </c>
      <c r="G752" s="85" t="s">
        <v>558</v>
      </c>
      <c r="H752" s="86" t="s">
        <v>559</v>
      </c>
      <c r="I752" s="87" t="str">
        <f t="shared" si="30"/>
        <v>Golay1516_S1017</v>
      </c>
      <c r="J752" s="87" t="str">
        <f t="shared" si="31"/>
        <v>gtaCTAGTCGCTGGTcgACACACCGCCCGTCGCTACT</v>
      </c>
      <c r="K752" s="54" t="s">
        <v>624</v>
      </c>
      <c r="L752" s="60" t="s">
        <v>1929</v>
      </c>
      <c r="M752" s="54" t="s">
        <v>561</v>
      </c>
      <c r="N752" s="85">
        <v>5</v>
      </c>
      <c r="O752" s="54" t="s">
        <v>564</v>
      </c>
      <c r="P752" s="54">
        <v>37</v>
      </c>
    </row>
    <row r="753" spans="2:16">
      <c r="B753" s="54" t="s">
        <v>23</v>
      </c>
      <c r="C753" s="54" t="s">
        <v>1520</v>
      </c>
      <c r="D753" s="54" t="s">
        <v>523</v>
      </c>
      <c r="E753" s="60" t="s">
        <v>524</v>
      </c>
      <c r="F753" s="85" t="s">
        <v>557</v>
      </c>
      <c r="G753" s="85" t="s">
        <v>558</v>
      </c>
      <c r="H753" s="86" t="s">
        <v>559</v>
      </c>
      <c r="I753" s="87" t="str">
        <f t="shared" si="30"/>
        <v>Golay1517_S1047</v>
      </c>
      <c r="J753" s="87" t="str">
        <f t="shared" si="31"/>
        <v>gtaTCCAAGCGTCACcgACACACCGCCCGTCGCTACT</v>
      </c>
      <c r="K753" s="54" t="s">
        <v>624</v>
      </c>
      <c r="L753" s="60" t="s">
        <v>1929</v>
      </c>
      <c r="M753" s="54" t="s">
        <v>561</v>
      </c>
      <c r="N753" s="85">
        <v>5</v>
      </c>
      <c r="O753" s="54" t="s">
        <v>564</v>
      </c>
      <c r="P753" s="54">
        <v>37</v>
      </c>
    </row>
    <row r="754" spans="2:16">
      <c r="B754" s="54" t="s">
        <v>22</v>
      </c>
      <c r="C754" s="54" t="s">
        <v>1521</v>
      </c>
      <c r="D754" s="54" t="s">
        <v>525</v>
      </c>
      <c r="E754" s="60" t="s">
        <v>526</v>
      </c>
      <c r="F754" s="85" t="s">
        <v>557</v>
      </c>
      <c r="G754" s="85" t="s">
        <v>558</v>
      </c>
      <c r="H754" s="86" t="s">
        <v>559</v>
      </c>
      <c r="I754" s="87" t="str">
        <f t="shared" si="30"/>
        <v>Golay1518_S0556</v>
      </c>
      <c r="J754" s="87" t="str">
        <f t="shared" si="31"/>
        <v>gtaGCTTCATTTCTGcgACACACCGCCCGTCGCTACT</v>
      </c>
      <c r="K754" s="54" t="s">
        <v>624</v>
      </c>
      <c r="L754" s="60" t="s">
        <v>1929</v>
      </c>
      <c r="M754" s="54" t="s">
        <v>561</v>
      </c>
      <c r="N754" s="85">
        <v>5</v>
      </c>
      <c r="O754" s="54" t="s">
        <v>564</v>
      </c>
      <c r="P754" s="54">
        <v>37</v>
      </c>
    </row>
    <row r="755" spans="2:16">
      <c r="B755" s="54" t="s">
        <v>21</v>
      </c>
      <c r="C755" s="54" t="s">
        <v>1522</v>
      </c>
      <c r="D755" s="54" t="s">
        <v>527</v>
      </c>
      <c r="E755" s="60" t="s">
        <v>528</v>
      </c>
      <c r="F755" s="85" t="s">
        <v>557</v>
      </c>
      <c r="G755" s="85" t="s">
        <v>558</v>
      </c>
      <c r="H755" s="86" t="s">
        <v>559</v>
      </c>
      <c r="I755" s="87" t="str">
        <f t="shared" si="30"/>
        <v>Golay1519_S0694</v>
      </c>
      <c r="J755" s="87" t="str">
        <f t="shared" si="31"/>
        <v>gtaAACTTGGCCGTAcgACACACCGCCCGTCGCTACT</v>
      </c>
      <c r="K755" s="54" t="s">
        <v>624</v>
      </c>
      <c r="L755" s="60" t="s">
        <v>1929</v>
      </c>
      <c r="M755" s="54" t="s">
        <v>561</v>
      </c>
      <c r="N755" s="85">
        <v>5</v>
      </c>
      <c r="O755" s="54" t="s">
        <v>564</v>
      </c>
      <c r="P755" s="54">
        <v>37</v>
      </c>
    </row>
    <row r="756" spans="2:16">
      <c r="B756" s="54" t="s">
        <v>20</v>
      </c>
      <c r="C756" s="84" t="s">
        <v>1538</v>
      </c>
      <c r="D756" s="54" t="s">
        <v>529</v>
      </c>
      <c r="E756" s="60" t="s">
        <v>530</v>
      </c>
      <c r="F756" s="85" t="s">
        <v>557</v>
      </c>
      <c r="G756" s="85" t="s">
        <v>558</v>
      </c>
      <c r="H756" s="86" t="s">
        <v>559</v>
      </c>
      <c r="I756" s="87" t="str">
        <f t="shared" si="30"/>
        <v>Golay1520_NC08</v>
      </c>
      <c r="J756" s="87" t="str">
        <f t="shared" si="31"/>
        <v>gtaCATACGATACAGcgACACACCGCCCGTCGCTACT</v>
      </c>
      <c r="K756" s="54" t="s">
        <v>624</v>
      </c>
      <c r="L756" s="60" t="s">
        <v>1929</v>
      </c>
      <c r="M756" s="54" t="s">
        <v>561</v>
      </c>
      <c r="N756" s="85">
        <v>5</v>
      </c>
      <c r="O756" s="54" t="s">
        <v>565</v>
      </c>
      <c r="P756" s="54">
        <v>37</v>
      </c>
    </row>
    <row r="757" spans="2:16">
      <c r="B757" s="54" t="s">
        <v>19</v>
      </c>
      <c r="C757" s="54" t="s">
        <v>1524</v>
      </c>
      <c r="D757" s="54" t="s">
        <v>531</v>
      </c>
      <c r="E757" s="60" t="s">
        <v>532</v>
      </c>
      <c r="F757" s="85" t="s">
        <v>557</v>
      </c>
      <c r="G757" s="85" t="s">
        <v>558</v>
      </c>
      <c r="H757" s="86" t="s">
        <v>559</v>
      </c>
      <c r="I757" s="87" t="str">
        <f t="shared" si="30"/>
        <v>Golay1521_S0883</v>
      </c>
      <c r="J757" s="87" t="str">
        <f t="shared" si="31"/>
        <v>gtaGGTTGAGAAGAGcgACACACCGCCCGTCGCTACT</v>
      </c>
      <c r="K757" s="54" t="s">
        <v>624</v>
      </c>
      <c r="L757" s="60" t="s">
        <v>1929</v>
      </c>
      <c r="M757" s="54" t="s">
        <v>561</v>
      </c>
      <c r="N757" s="85">
        <v>5</v>
      </c>
      <c r="O757" s="54" t="s">
        <v>564</v>
      </c>
      <c r="P757" s="54">
        <v>37</v>
      </c>
    </row>
    <row r="758" spans="2:16">
      <c r="B758" s="54" t="s">
        <v>18</v>
      </c>
      <c r="C758" s="54" t="s">
        <v>1525</v>
      </c>
      <c r="D758" s="54" t="s">
        <v>533</v>
      </c>
      <c r="E758" s="60" t="s">
        <v>534</v>
      </c>
      <c r="F758" s="85" t="s">
        <v>557</v>
      </c>
      <c r="G758" s="85" t="s">
        <v>558</v>
      </c>
      <c r="H758" s="86" t="s">
        <v>559</v>
      </c>
      <c r="I758" s="87" t="str">
        <f t="shared" si="30"/>
        <v>Golay1522_S0688</v>
      </c>
      <c r="J758" s="87" t="str">
        <f t="shared" si="31"/>
        <v>gtaCTGGGAGTTGTTcgACACACCGCCCGTCGCTACT</v>
      </c>
      <c r="K758" s="54" t="s">
        <v>624</v>
      </c>
      <c r="L758" s="60" t="s">
        <v>1929</v>
      </c>
      <c r="M758" s="54" t="s">
        <v>561</v>
      </c>
      <c r="N758" s="85">
        <v>5</v>
      </c>
      <c r="O758" s="54" t="s">
        <v>564</v>
      </c>
      <c r="P758" s="54">
        <v>37</v>
      </c>
    </row>
    <row r="759" spans="2:16">
      <c r="B759" s="54" t="s">
        <v>17</v>
      </c>
      <c r="C759" s="54" t="s">
        <v>1526</v>
      </c>
      <c r="D759" s="54" t="s">
        <v>535</v>
      </c>
      <c r="E759" s="60" t="s">
        <v>536</v>
      </c>
      <c r="F759" s="85" t="s">
        <v>557</v>
      </c>
      <c r="G759" s="85" t="s">
        <v>558</v>
      </c>
      <c r="H759" s="86" t="s">
        <v>559</v>
      </c>
      <c r="I759" s="87" t="str">
        <f t="shared" si="30"/>
        <v>Golay1523_S0382</v>
      </c>
      <c r="J759" s="87" t="str">
        <f t="shared" si="31"/>
        <v>gtaATCATCTCGGCGcgACACACCGCCCGTCGCTACT</v>
      </c>
      <c r="K759" s="54" t="s">
        <v>624</v>
      </c>
      <c r="L759" s="60" t="s">
        <v>1929</v>
      </c>
      <c r="M759" s="54" t="s">
        <v>561</v>
      </c>
      <c r="N759" s="85">
        <v>5</v>
      </c>
      <c r="O759" s="54" t="s">
        <v>564</v>
      </c>
      <c r="P759" s="54">
        <v>37</v>
      </c>
    </row>
    <row r="760" spans="2:16">
      <c r="B760" s="54" t="s">
        <v>16</v>
      </c>
      <c r="C760" s="54" t="s">
        <v>1527</v>
      </c>
      <c r="D760" s="54" t="s">
        <v>537</v>
      </c>
      <c r="E760" s="60" t="s">
        <v>538</v>
      </c>
      <c r="F760" s="85" t="s">
        <v>557</v>
      </c>
      <c r="G760" s="85" t="s">
        <v>558</v>
      </c>
      <c r="H760" s="86" t="s">
        <v>559</v>
      </c>
      <c r="I760" s="87" t="str">
        <f t="shared" si="30"/>
        <v>Golay1524_S0397</v>
      </c>
      <c r="J760" s="87" t="str">
        <f t="shared" si="31"/>
        <v>gtaATTACCCACAGGcgACACACCGCCCGTCGCTACT</v>
      </c>
      <c r="K760" s="54" t="s">
        <v>624</v>
      </c>
      <c r="L760" s="60" t="s">
        <v>1929</v>
      </c>
      <c r="M760" s="54" t="s">
        <v>561</v>
      </c>
      <c r="N760" s="85">
        <v>5</v>
      </c>
      <c r="O760" s="54" t="s">
        <v>564</v>
      </c>
      <c r="P760" s="54">
        <v>37</v>
      </c>
    </row>
    <row r="761" spans="2:16">
      <c r="B761" s="54" t="s">
        <v>15</v>
      </c>
      <c r="C761" s="54" t="s">
        <v>1528</v>
      </c>
      <c r="D761" s="54" t="s">
        <v>539</v>
      </c>
      <c r="E761" s="60" t="s">
        <v>540</v>
      </c>
      <c r="F761" s="85" t="s">
        <v>557</v>
      </c>
      <c r="G761" s="85" t="s">
        <v>558</v>
      </c>
      <c r="H761" s="86" t="s">
        <v>559</v>
      </c>
      <c r="I761" s="87" t="str">
        <f t="shared" si="30"/>
        <v>Golay1525_S0992</v>
      </c>
      <c r="J761" s="87" t="str">
        <f t="shared" si="31"/>
        <v>gtaCACATCAGCGCTcgACACACCGCCCGTCGCTACT</v>
      </c>
      <c r="K761" s="54" t="s">
        <v>624</v>
      </c>
      <c r="L761" s="60" t="s">
        <v>1929</v>
      </c>
      <c r="M761" s="54" t="s">
        <v>561</v>
      </c>
      <c r="N761" s="85">
        <v>5</v>
      </c>
      <c r="O761" s="54" t="s">
        <v>564</v>
      </c>
      <c r="P761" s="54">
        <v>37</v>
      </c>
    </row>
    <row r="762" spans="2:16">
      <c r="B762" s="54" t="s">
        <v>14</v>
      </c>
      <c r="C762" s="54" t="s">
        <v>1529</v>
      </c>
      <c r="D762" s="54" t="s">
        <v>541</v>
      </c>
      <c r="E762" s="60" t="s">
        <v>542</v>
      </c>
      <c r="F762" s="85" t="s">
        <v>557</v>
      </c>
      <c r="G762" s="85" t="s">
        <v>558</v>
      </c>
      <c r="H762" s="86" t="s">
        <v>559</v>
      </c>
      <c r="I762" s="87" t="str">
        <f t="shared" si="30"/>
        <v>Golay1526_S0983</v>
      </c>
      <c r="J762" s="87" t="str">
        <f t="shared" si="31"/>
        <v>gtaTGACCATAGTGAcgACACACCGCCCGTCGCTACT</v>
      </c>
      <c r="K762" s="54" t="s">
        <v>624</v>
      </c>
      <c r="L762" s="60" t="s">
        <v>1929</v>
      </c>
      <c r="M762" s="54" t="s">
        <v>561</v>
      </c>
      <c r="N762" s="85">
        <v>5</v>
      </c>
      <c r="O762" s="54" t="s">
        <v>564</v>
      </c>
      <c r="P762" s="54">
        <v>37</v>
      </c>
    </row>
    <row r="763" spans="2:16">
      <c r="B763" s="54" t="s">
        <v>13</v>
      </c>
      <c r="C763" s="54" t="s">
        <v>1530</v>
      </c>
      <c r="D763" s="54" t="s">
        <v>543</v>
      </c>
      <c r="E763" s="60" t="s">
        <v>544</v>
      </c>
      <c r="F763" s="85" t="s">
        <v>557</v>
      </c>
      <c r="G763" s="85" t="s">
        <v>558</v>
      </c>
      <c r="H763" s="86" t="s">
        <v>559</v>
      </c>
      <c r="I763" s="87" t="str">
        <f t="shared" si="30"/>
        <v>Golay1527_S0606</v>
      </c>
      <c r="J763" s="87" t="str">
        <f t="shared" si="31"/>
        <v>gtaGATAAGCGCCTTcgACACACCGCCCGTCGCTACT</v>
      </c>
      <c r="K763" s="54" t="s">
        <v>624</v>
      </c>
      <c r="L763" s="60" t="s">
        <v>1929</v>
      </c>
      <c r="M763" s="54" t="s">
        <v>561</v>
      </c>
      <c r="N763" s="85">
        <v>5</v>
      </c>
      <c r="O763" s="54" t="s">
        <v>564</v>
      </c>
      <c r="P763" s="54">
        <v>37</v>
      </c>
    </row>
    <row r="764" spans="2:16">
      <c r="B764" s="54" t="s">
        <v>12</v>
      </c>
      <c r="C764" s="54" t="s">
        <v>1531</v>
      </c>
      <c r="D764" s="54" t="s">
        <v>545</v>
      </c>
      <c r="E764" s="60" t="s">
        <v>546</v>
      </c>
      <c r="F764" s="85" t="s">
        <v>557</v>
      </c>
      <c r="G764" s="85" t="s">
        <v>558</v>
      </c>
      <c r="H764" s="86" t="s">
        <v>559</v>
      </c>
      <c r="I764" s="87" t="str">
        <f t="shared" si="30"/>
        <v>Golay1528_S0822</v>
      </c>
      <c r="J764" s="87" t="str">
        <f t="shared" si="31"/>
        <v>gtaTAGTCTAAGGGTcgACACACCGCCCGTCGCTACT</v>
      </c>
      <c r="K764" s="54" t="s">
        <v>624</v>
      </c>
      <c r="L764" s="60" t="s">
        <v>1929</v>
      </c>
      <c r="M764" s="54" t="s">
        <v>561</v>
      </c>
      <c r="N764" s="85">
        <v>5</v>
      </c>
      <c r="O764" s="54" t="s">
        <v>564</v>
      </c>
      <c r="P764" s="54">
        <v>37</v>
      </c>
    </row>
    <row r="765" spans="2:16">
      <c r="B765" s="54" t="s">
        <v>11</v>
      </c>
      <c r="C765" s="54" t="s">
        <v>1532</v>
      </c>
      <c r="D765" s="54" t="s">
        <v>547</v>
      </c>
      <c r="E765" s="60" t="s">
        <v>548</v>
      </c>
      <c r="F765" s="85" t="s">
        <v>557</v>
      </c>
      <c r="G765" s="85" t="s">
        <v>558</v>
      </c>
      <c r="H765" s="86" t="s">
        <v>559</v>
      </c>
      <c r="I765" s="87" t="str">
        <f t="shared" si="30"/>
        <v>Golay1529_S0754</v>
      </c>
      <c r="J765" s="87" t="str">
        <f t="shared" si="31"/>
        <v>gtaAATTAGGCGTGTcgACACACCGCCCGTCGCTACT</v>
      </c>
      <c r="K765" s="54" t="s">
        <v>624</v>
      </c>
      <c r="L765" s="60" t="s">
        <v>1929</v>
      </c>
      <c r="M765" s="54" t="s">
        <v>561</v>
      </c>
      <c r="N765" s="85">
        <v>5</v>
      </c>
      <c r="O765" s="54" t="s">
        <v>564</v>
      </c>
      <c r="P765" s="54">
        <v>37</v>
      </c>
    </row>
    <row r="766" spans="2:16">
      <c r="B766" s="54" t="s">
        <v>10</v>
      </c>
      <c r="C766" s="84" t="s">
        <v>1533</v>
      </c>
      <c r="D766" s="54" t="s">
        <v>549</v>
      </c>
      <c r="E766" s="60" t="s">
        <v>550</v>
      </c>
      <c r="F766" s="85" t="s">
        <v>557</v>
      </c>
      <c r="G766" s="85" t="s">
        <v>558</v>
      </c>
      <c r="H766" s="86" t="s">
        <v>559</v>
      </c>
      <c r="I766" s="87" t="str">
        <f t="shared" si="30"/>
        <v>Golay1530_S0931D</v>
      </c>
      <c r="J766" s="87" t="str">
        <f t="shared" si="31"/>
        <v>gtaTGCTCTTGCTCTcgACACACCGCCCGTCGCTACT</v>
      </c>
      <c r="K766" s="54" t="s">
        <v>624</v>
      </c>
      <c r="L766" s="60" t="s">
        <v>1929</v>
      </c>
      <c r="M766" s="54" t="s">
        <v>561</v>
      </c>
      <c r="N766" s="85">
        <v>5</v>
      </c>
      <c r="O766" s="54" t="s">
        <v>564</v>
      </c>
      <c r="P766" s="54">
        <v>37</v>
      </c>
    </row>
    <row r="767" spans="2:16">
      <c r="B767" s="54" t="s">
        <v>9</v>
      </c>
      <c r="C767" s="84" t="s">
        <v>1534</v>
      </c>
      <c r="D767" s="54" t="s">
        <v>551</v>
      </c>
      <c r="E767" s="60" t="s">
        <v>552</v>
      </c>
      <c r="F767" s="85" t="s">
        <v>557</v>
      </c>
      <c r="G767" s="85" t="s">
        <v>558</v>
      </c>
      <c r="H767" s="86" t="s">
        <v>559</v>
      </c>
      <c r="I767" s="87" t="str">
        <f t="shared" si="30"/>
        <v>Golay1531_S0415D</v>
      </c>
      <c r="J767" s="87" t="str">
        <f t="shared" si="31"/>
        <v>gtaTCCACTAGAGCAcgACACACCGCCCGTCGCTACT</v>
      </c>
      <c r="K767" s="54" t="s">
        <v>624</v>
      </c>
      <c r="L767" s="60" t="s">
        <v>1929</v>
      </c>
      <c r="M767" s="54" t="s">
        <v>561</v>
      </c>
      <c r="N767" s="85">
        <v>5</v>
      </c>
      <c r="O767" s="54" t="s">
        <v>564</v>
      </c>
      <c r="P767" s="54">
        <v>37</v>
      </c>
    </row>
    <row r="768" spans="2:16">
      <c r="B768" s="54" t="s">
        <v>8</v>
      </c>
      <c r="C768" s="84" t="s">
        <v>1535</v>
      </c>
      <c r="D768" s="54" t="s">
        <v>553</v>
      </c>
      <c r="E768" s="60" t="s">
        <v>554</v>
      </c>
      <c r="F768" s="85" t="s">
        <v>557</v>
      </c>
      <c r="G768" s="85" t="s">
        <v>558</v>
      </c>
      <c r="H768" s="86" t="s">
        <v>559</v>
      </c>
      <c r="I768" s="87" t="str">
        <f t="shared" si="30"/>
        <v>Golay1532_S0529D</v>
      </c>
      <c r="J768" s="87" t="str">
        <f t="shared" si="31"/>
        <v>gtaCATTGCAAAGCAcgACACACCGCCCGTCGCTACT</v>
      </c>
      <c r="K768" s="54" t="s">
        <v>624</v>
      </c>
      <c r="L768" s="60" t="s">
        <v>1929</v>
      </c>
      <c r="M768" s="54" t="s">
        <v>561</v>
      </c>
      <c r="N768" s="85">
        <v>5</v>
      </c>
      <c r="O768" s="54" t="s">
        <v>564</v>
      </c>
      <c r="P768" s="54">
        <v>37</v>
      </c>
    </row>
    <row r="769" spans="1:18">
      <c r="B769" s="54" t="s">
        <v>7</v>
      </c>
      <c r="C769" s="84" t="s">
        <v>1536</v>
      </c>
      <c r="D769" s="54" t="s">
        <v>555</v>
      </c>
      <c r="E769" s="60" t="s">
        <v>556</v>
      </c>
      <c r="F769" s="85" t="s">
        <v>557</v>
      </c>
      <c r="G769" s="85" t="s">
        <v>558</v>
      </c>
      <c r="H769" s="86" t="s">
        <v>559</v>
      </c>
      <c r="I769" s="87" t="str">
        <f t="shared" si="30"/>
        <v>Golay1533_S0833D</v>
      </c>
      <c r="J769" s="87" t="str">
        <f t="shared" si="31"/>
        <v>gtaGACGGCTATGTTcgACACACCGCCCGTCGCTACT</v>
      </c>
      <c r="K769" s="54" t="s">
        <v>624</v>
      </c>
      <c r="L769" s="60" t="s">
        <v>1929</v>
      </c>
      <c r="M769" s="54" t="s">
        <v>561</v>
      </c>
      <c r="N769" s="85">
        <v>5</v>
      </c>
      <c r="O769" s="54" t="s">
        <v>564</v>
      </c>
      <c r="P769" s="54">
        <v>37</v>
      </c>
    </row>
    <row r="770" spans="1:18">
      <c r="A770" s="58" t="s">
        <v>615</v>
      </c>
      <c r="B770" s="43" t="s">
        <v>103</v>
      </c>
      <c r="C770" s="59" t="s">
        <v>1539</v>
      </c>
      <c r="D770" s="59" t="s">
        <v>365</v>
      </c>
      <c r="E770" s="88" t="s">
        <v>366</v>
      </c>
      <c r="F770" s="89" t="s">
        <v>557</v>
      </c>
      <c r="G770" s="89" t="s">
        <v>558</v>
      </c>
      <c r="H770" s="76" t="s">
        <v>559</v>
      </c>
      <c r="I770" s="90" t="str">
        <f>(D770&amp;"_"&amp;C770)</f>
        <v>Golay0070_S0464</v>
      </c>
      <c r="J770" s="90" t="str">
        <f>CONCATENATE(F770,E770,G770,H770)</f>
        <v>gtaTATCGACACAAGcgACACACCGCCCGTCGCTACT</v>
      </c>
      <c r="K770" s="59" t="s">
        <v>625</v>
      </c>
      <c r="L770" s="88" t="s">
        <v>1931</v>
      </c>
      <c r="M770" s="59" t="s">
        <v>561</v>
      </c>
      <c r="N770" s="89">
        <v>5</v>
      </c>
      <c r="O770" s="59" t="s">
        <v>564</v>
      </c>
      <c r="P770" s="59">
        <v>37</v>
      </c>
      <c r="Q770" s="59"/>
      <c r="R770" s="59"/>
    </row>
    <row r="771" spans="1:18">
      <c r="A771" s="121" t="s">
        <v>1933</v>
      </c>
      <c r="B771" s="28" t="s">
        <v>102</v>
      </c>
      <c r="C771" s="54" t="s">
        <v>1540</v>
      </c>
      <c r="D771" s="54" t="s">
        <v>367</v>
      </c>
      <c r="E771" s="60" t="s">
        <v>368</v>
      </c>
      <c r="F771" s="85" t="s">
        <v>557</v>
      </c>
      <c r="G771" s="85" t="s">
        <v>558</v>
      </c>
      <c r="H771" s="86" t="s">
        <v>559</v>
      </c>
      <c r="I771" s="87" t="str">
        <f t="shared" ref="I771:I834" si="32">(D771&amp;"_"&amp;C771)</f>
        <v>Golay0071_S0870</v>
      </c>
      <c r="J771" s="87" t="str">
        <f t="shared" ref="J771:J834" si="33">CONCATENATE(F771,E771,G771,H771)</f>
        <v>gtaGATTCCGGCTCAcgACACACCGCCCGTCGCTACT</v>
      </c>
      <c r="K771" s="54" t="s">
        <v>625</v>
      </c>
      <c r="L771" s="60" t="s">
        <v>1931</v>
      </c>
      <c r="M771" s="54" t="s">
        <v>561</v>
      </c>
      <c r="N771" s="85">
        <v>5</v>
      </c>
      <c r="O771" s="54" t="s">
        <v>564</v>
      </c>
      <c r="P771" s="54">
        <v>37</v>
      </c>
    </row>
    <row r="772" spans="1:18">
      <c r="B772" s="28" t="s">
        <v>101</v>
      </c>
      <c r="C772" s="54" t="s">
        <v>1541</v>
      </c>
      <c r="D772" s="54" t="s">
        <v>369</v>
      </c>
      <c r="E772" s="60" t="s">
        <v>370</v>
      </c>
      <c r="F772" s="85" t="s">
        <v>557</v>
      </c>
      <c r="G772" s="85" t="s">
        <v>558</v>
      </c>
      <c r="H772" s="86" t="s">
        <v>559</v>
      </c>
      <c r="I772" s="87" t="str">
        <f t="shared" si="32"/>
        <v>Golay0072_S0909</v>
      </c>
      <c r="J772" s="87" t="str">
        <f t="shared" si="33"/>
        <v>gtaCGTAATTGCCGCcgACACACCGCCCGTCGCTACT</v>
      </c>
      <c r="K772" s="54" t="s">
        <v>625</v>
      </c>
      <c r="L772" s="60" t="s">
        <v>1931</v>
      </c>
      <c r="M772" s="54" t="s">
        <v>561</v>
      </c>
      <c r="N772" s="85">
        <v>5</v>
      </c>
      <c r="O772" s="54" t="s">
        <v>564</v>
      </c>
      <c r="P772" s="54">
        <v>37</v>
      </c>
    </row>
    <row r="773" spans="1:18">
      <c r="B773" s="28" t="s">
        <v>100</v>
      </c>
      <c r="C773" s="54" t="s">
        <v>1542</v>
      </c>
      <c r="D773" s="54" t="s">
        <v>371</v>
      </c>
      <c r="E773" s="60" t="s">
        <v>372</v>
      </c>
      <c r="F773" s="85" t="s">
        <v>557</v>
      </c>
      <c r="G773" s="85" t="s">
        <v>558</v>
      </c>
      <c r="H773" s="86" t="s">
        <v>559</v>
      </c>
      <c r="I773" s="87" t="str">
        <f t="shared" si="32"/>
        <v>Golay0073_S0576</v>
      </c>
      <c r="J773" s="87" t="str">
        <f t="shared" si="33"/>
        <v>gtaGGTGACTAGTTCcgACACACCGCCCGTCGCTACT</v>
      </c>
      <c r="K773" s="54" t="s">
        <v>625</v>
      </c>
      <c r="L773" s="60" t="s">
        <v>1931</v>
      </c>
      <c r="M773" s="54" t="s">
        <v>561</v>
      </c>
      <c r="N773" s="85">
        <v>5</v>
      </c>
      <c r="O773" s="54" t="s">
        <v>564</v>
      </c>
      <c r="P773" s="54">
        <v>37</v>
      </c>
    </row>
    <row r="774" spans="1:18">
      <c r="A774" s="93"/>
      <c r="B774" s="28" t="s">
        <v>99</v>
      </c>
      <c r="C774" s="54" t="s">
        <v>1543</v>
      </c>
      <c r="D774" s="54" t="s">
        <v>373</v>
      </c>
      <c r="E774" s="60" t="s">
        <v>374</v>
      </c>
      <c r="F774" s="85" t="s">
        <v>557</v>
      </c>
      <c r="G774" s="85" t="s">
        <v>558</v>
      </c>
      <c r="H774" s="86" t="s">
        <v>559</v>
      </c>
      <c r="I774" s="87" t="str">
        <f t="shared" si="32"/>
        <v>Golay0074_S0727</v>
      </c>
      <c r="J774" s="87" t="str">
        <f t="shared" si="33"/>
        <v>gtaATGGGTTCCGTCcgACACACCGCCCGTCGCTACT</v>
      </c>
      <c r="K774" s="54" t="s">
        <v>625</v>
      </c>
      <c r="L774" s="60" t="s">
        <v>1931</v>
      </c>
      <c r="M774" s="54" t="s">
        <v>561</v>
      </c>
      <c r="N774" s="85">
        <v>5</v>
      </c>
      <c r="O774" s="54" t="s">
        <v>25</v>
      </c>
      <c r="P774" s="54">
        <v>37</v>
      </c>
    </row>
    <row r="775" spans="1:18">
      <c r="B775" s="28" t="s">
        <v>98</v>
      </c>
      <c r="C775" s="54" t="s">
        <v>1544</v>
      </c>
      <c r="D775" s="54" t="s">
        <v>375</v>
      </c>
      <c r="E775" s="60" t="s">
        <v>376</v>
      </c>
      <c r="F775" s="85" t="s">
        <v>557</v>
      </c>
      <c r="G775" s="85" t="s">
        <v>558</v>
      </c>
      <c r="H775" s="86" t="s">
        <v>559</v>
      </c>
      <c r="I775" s="87" t="str">
        <f t="shared" si="32"/>
        <v>Golay0075_S0881</v>
      </c>
      <c r="J775" s="87" t="str">
        <f t="shared" si="33"/>
        <v>gtaTAGGCATGCTTGcgACACACCGCCCGTCGCTACT</v>
      </c>
      <c r="K775" s="54" t="s">
        <v>625</v>
      </c>
      <c r="L775" s="60" t="s">
        <v>1931</v>
      </c>
      <c r="M775" s="54" t="s">
        <v>561</v>
      </c>
      <c r="N775" s="85">
        <v>5</v>
      </c>
      <c r="O775" s="54" t="s">
        <v>564</v>
      </c>
      <c r="P775" s="54">
        <v>37</v>
      </c>
    </row>
    <row r="776" spans="1:18">
      <c r="B776" s="28" t="s">
        <v>97</v>
      </c>
      <c r="C776" s="54" t="s">
        <v>1545</v>
      </c>
      <c r="D776" s="54" t="s">
        <v>377</v>
      </c>
      <c r="E776" s="60" t="s">
        <v>378</v>
      </c>
      <c r="F776" s="85" t="s">
        <v>557</v>
      </c>
      <c r="G776" s="85" t="s">
        <v>558</v>
      </c>
      <c r="H776" s="86" t="s">
        <v>559</v>
      </c>
      <c r="I776" s="87" t="str">
        <f t="shared" si="32"/>
        <v>Golay0076_S0904</v>
      </c>
      <c r="J776" s="87" t="str">
        <f t="shared" si="33"/>
        <v>gtaAACTAGTTCAGGcgACACACCGCCCGTCGCTACT</v>
      </c>
      <c r="K776" s="54" t="s">
        <v>625</v>
      </c>
      <c r="L776" s="60" t="s">
        <v>1931</v>
      </c>
      <c r="M776" s="54" t="s">
        <v>561</v>
      </c>
      <c r="N776" s="85">
        <v>5</v>
      </c>
      <c r="O776" s="54" t="s">
        <v>564</v>
      </c>
      <c r="P776" s="54">
        <v>37</v>
      </c>
    </row>
    <row r="777" spans="1:18">
      <c r="B777" s="28" t="s">
        <v>96</v>
      </c>
      <c r="C777" s="54" t="s">
        <v>1546</v>
      </c>
      <c r="D777" s="54" t="s">
        <v>379</v>
      </c>
      <c r="E777" s="60" t="s">
        <v>380</v>
      </c>
      <c r="F777" s="85" t="s">
        <v>557</v>
      </c>
      <c r="G777" s="85" t="s">
        <v>558</v>
      </c>
      <c r="H777" s="86" t="s">
        <v>559</v>
      </c>
      <c r="I777" s="87" t="str">
        <f t="shared" si="32"/>
        <v>Golay0077_S0537</v>
      </c>
      <c r="J777" s="87" t="str">
        <f t="shared" si="33"/>
        <v>gtaATTCTGCCGAAGcgACACACCGCCCGTCGCTACT</v>
      </c>
      <c r="K777" s="54" t="s">
        <v>625</v>
      </c>
      <c r="L777" s="60" t="s">
        <v>1931</v>
      </c>
      <c r="M777" s="54" t="s">
        <v>561</v>
      </c>
      <c r="N777" s="85">
        <v>5</v>
      </c>
      <c r="O777" s="54" t="s">
        <v>564</v>
      </c>
      <c r="P777" s="54">
        <v>37</v>
      </c>
    </row>
    <row r="778" spans="1:18">
      <c r="B778" s="28" t="s">
        <v>95</v>
      </c>
      <c r="C778" s="54" t="s">
        <v>1547</v>
      </c>
      <c r="D778" s="54" t="s">
        <v>381</v>
      </c>
      <c r="E778" s="60" t="s">
        <v>382</v>
      </c>
      <c r="F778" s="85" t="s">
        <v>557</v>
      </c>
      <c r="G778" s="85" t="s">
        <v>558</v>
      </c>
      <c r="H778" s="86" t="s">
        <v>559</v>
      </c>
      <c r="I778" s="87" t="str">
        <f t="shared" si="32"/>
        <v>Golay0078_S0580</v>
      </c>
      <c r="J778" s="87" t="str">
        <f t="shared" si="33"/>
        <v>gtaAGCATGTCCCGTcgACACACCGCCCGTCGCTACT</v>
      </c>
      <c r="K778" s="54" t="s">
        <v>625</v>
      </c>
      <c r="L778" s="60" t="s">
        <v>1931</v>
      </c>
      <c r="M778" s="54" t="s">
        <v>561</v>
      </c>
      <c r="N778" s="85">
        <v>5</v>
      </c>
      <c r="O778" s="54" t="s">
        <v>564</v>
      </c>
      <c r="P778" s="54">
        <v>37</v>
      </c>
    </row>
    <row r="779" spans="1:18">
      <c r="B779" s="28" t="s">
        <v>94</v>
      </c>
      <c r="C779" s="54" t="s">
        <v>1548</v>
      </c>
      <c r="D779" s="54" t="s">
        <v>383</v>
      </c>
      <c r="E779" s="60" t="s">
        <v>384</v>
      </c>
      <c r="F779" s="85" t="s">
        <v>557</v>
      </c>
      <c r="G779" s="85" t="s">
        <v>558</v>
      </c>
      <c r="H779" s="86" t="s">
        <v>559</v>
      </c>
      <c r="I779" s="87" t="str">
        <f t="shared" si="32"/>
        <v>Golay0079_S0419</v>
      </c>
      <c r="J779" s="87" t="str">
        <f t="shared" si="33"/>
        <v>gtaGTACGATATGACcgACACACCGCCCGTCGCTACT</v>
      </c>
      <c r="K779" s="54" t="s">
        <v>625</v>
      </c>
      <c r="L779" s="60" t="s">
        <v>1931</v>
      </c>
      <c r="M779" s="54" t="s">
        <v>561</v>
      </c>
      <c r="N779" s="85">
        <v>5</v>
      </c>
      <c r="O779" s="54" t="s">
        <v>564</v>
      </c>
      <c r="P779" s="54">
        <v>37</v>
      </c>
    </row>
    <row r="780" spans="1:18">
      <c r="B780" s="28" t="s">
        <v>93</v>
      </c>
      <c r="C780" s="54" t="s">
        <v>1549</v>
      </c>
      <c r="D780" s="54" t="s">
        <v>385</v>
      </c>
      <c r="E780" s="60" t="s">
        <v>386</v>
      </c>
      <c r="F780" s="85" t="s">
        <v>557</v>
      </c>
      <c r="G780" s="85" t="s">
        <v>558</v>
      </c>
      <c r="H780" s="86" t="s">
        <v>559</v>
      </c>
      <c r="I780" s="87" t="str">
        <f t="shared" si="32"/>
        <v>Golay0080_S0751</v>
      </c>
      <c r="J780" s="87" t="str">
        <f t="shared" si="33"/>
        <v>gtaGTGGTGGTTTCCcgACACACCGCCCGTCGCTACT</v>
      </c>
      <c r="K780" s="54" t="s">
        <v>625</v>
      </c>
      <c r="L780" s="60" t="s">
        <v>1931</v>
      </c>
      <c r="M780" s="54" t="s">
        <v>561</v>
      </c>
      <c r="N780" s="85">
        <v>5</v>
      </c>
      <c r="O780" s="54" t="s">
        <v>564</v>
      </c>
      <c r="P780" s="54">
        <v>37</v>
      </c>
    </row>
    <row r="781" spans="1:18">
      <c r="B781" s="28" t="s">
        <v>92</v>
      </c>
      <c r="C781" s="54" t="s">
        <v>1550</v>
      </c>
      <c r="D781" s="54" t="s">
        <v>387</v>
      </c>
      <c r="E781" s="60" t="s">
        <v>388</v>
      </c>
      <c r="F781" s="85" t="s">
        <v>557</v>
      </c>
      <c r="G781" s="85" t="s">
        <v>558</v>
      </c>
      <c r="H781" s="86" t="s">
        <v>559</v>
      </c>
      <c r="I781" s="87" t="str">
        <f t="shared" si="32"/>
        <v>Golay0081_S0455</v>
      </c>
      <c r="J781" s="87" t="str">
        <f t="shared" si="33"/>
        <v>gtaTAGTATGCGCAAcgACACACCGCCCGTCGCTACT</v>
      </c>
      <c r="K781" s="54" t="s">
        <v>625</v>
      </c>
      <c r="L781" s="60" t="s">
        <v>1931</v>
      </c>
      <c r="M781" s="54" t="s">
        <v>561</v>
      </c>
      <c r="N781" s="85">
        <v>5</v>
      </c>
      <c r="O781" s="54" t="s">
        <v>564</v>
      </c>
      <c r="P781" s="54">
        <v>37</v>
      </c>
    </row>
    <row r="782" spans="1:18">
      <c r="B782" s="28" t="s">
        <v>91</v>
      </c>
      <c r="C782" s="54" t="s">
        <v>1551</v>
      </c>
      <c r="D782" s="54" t="s">
        <v>389</v>
      </c>
      <c r="E782" s="60" t="s">
        <v>390</v>
      </c>
      <c r="F782" s="85" t="s">
        <v>557</v>
      </c>
      <c r="G782" s="85" t="s">
        <v>558</v>
      </c>
      <c r="H782" s="86" t="s">
        <v>559</v>
      </c>
      <c r="I782" s="87" t="str">
        <f t="shared" si="32"/>
        <v>Golay0082_S0389</v>
      </c>
      <c r="J782" s="87" t="str">
        <f t="shared" si="33"/>
        <v>gtaTGCGCTGAATGTcgACACACCGCCCGTCGCTACT</v>
      </c>
      <c r="K782" s="54" t="s">
        <v>625</v>
      </c>
      <c r="L782" s="60" t="s">
        <v>1931</v>
      </c>
      <c r="M782" s="54" t="s">
        <v>561</v>
      </c>
      <c r="N782" s="85">
        <v>5</v>
      </c>
      <c r="O782" s="54" t="s">
        <v>564</v>
      </c>
      <c r="P782" s="54">
        <v>37</v>
      </c>
    </row>
    <row r="783" spans="1:18">
      <c r="B783" s="28" t="s">
        <v>90</v>
      </c>
      <c r="C783" s="54" t="s">
        <v>1552</v>
      </c>
      <c r="D783" s="54" t="s">
        <v>391</v>
      </c>
      <c r="E783" s="60" t="s">
        <v>392</v>
      </c>
      <c r="F783" s="85" t="s">
        <v>557</v>
      </c>
      <c r="G783" s="85" t="s">
        <v>558</v>
      </c>
      <c r="H783" s="86" t="s">
        <v>559</v>
      </c>
      <c r="I783" s="87" t="str">
        <f t="shared" si="32"/>
        <v>Golay0083_S0386</v>
      </c>
      <c r="J783" s="87" t="str">
        <f t="shared" si="33"/>
        <v>gtaATGGCTGTCAGTcgACACACCGCCCGTCGCTACT</v>
      </c>
      <c r="K783" s="54" t="s">
        <v>625</v>
      </c>
      <c r="L783" s="60" t="s">
        <v>1931</v>
      </c>
      <c r="M783" s="54" t="s">
        <v>561</v>
      </c>
      <c r="N783" s="85">
        <v>5</v>
      </c>
      <c r="O783" s="54" t="s">
        <v>564</v>
      </c>
      <c r="P783" s="54">
        <v>37</v>
      </c>
    </row>
    <row r="784" spans="1:18">
      <c r="B784" s="28" t="s">
        <v>89</v>
      </c>
      <c r="C784" s="54" t="s">
        <v>1553</v>
      </c>
      <c r="D784" s="54" t="s">
        <v>393</v>
      </c>
      <c r="E784" s="60" t="s">
        <v>394</v>
      </c>
      <c r="F784" s="85" t="s">
        <v>557</v>
      </c>
      <c r="G784" s="85" t="s">
        <v>558</v>
      </c>
      <c r="H784" s="86" t="s">
        <v>559</v>
      </c>
      <c r="I784" s="87" t="str">
        <f t="shared" si="32"/>
        <v>Golay0084_S0417</v>
      </c>
      <c r="J784" s="87" t="str">
        <f t="shared" si="33"/>
        <v>gtaGTTCTCTTCTCGcgACACACCGCCCGTCGCTACT</v>
      </c>
      <c r="K784" s="54" t="s">
        <v>625</v>
      </c>
      <c r="L784" s="60" t="s">
        <v>1931</v>
      </c>
      <c r="M784" s="54" t="s">
        <v>561</v>
      </c>
      <c r="N784" s="85">
        <v>5</v>
      </c>
      <c r="O784" s="54" t="s">
        <v>564</v>
      </c>
      <c r="P784" s="54">
        <v>37</v>
      </c>
    </row>
    <row r="785" spans="2:16">
      <c r="B785" s="28" t="s">
        <v>88</v>
      </c>
      <c r="C785" s="54" t="s">
        <v>1554</v>
      </c>
      <c r="D785" s="54" t="s">
        <v>395</v>
      </c>
      <c r="E785" s="60" t="s">
        <v>396</v>
      </c>
      <c r="F785" s="85" t="s">
        <v>557</v>
      </c>
      <c r="G785" s="85" t="s">
        <v>558</v>
      </c>
      <c r="H785" s="86" t="s">
        <v>559</v>
      </c>
      <c r="I785" s="87" t="str">
        <f t="shared" si="32"/>
        <v>Golay0085_S0779</v>
      </c>
      <c r="J785" s="87" t="str">
        <f t="shared" si="33"/>
        <v>gtaCGTAAGATGCCTcgACACACCGCCCGTCGCTACT</v>
      </c>
      <c r="K785" s="54" t="s">
        <v>625</v>
      </c>
      <c r="L785" s="60" t="s">
        <v>1931</v>
      </c>
      <c r="M785" s="54" t="s">
        <v>561</v>
      </c>
      <c r="N785" s="85">
        <v>5</v>
      </c>
      <c r="O785" s="54" t="s">
        <v>564</v>
      </c>
      <c r="P785" s="54">
        <v>37</v>
      </c>
    </row>
    <row r="786" spans="2:16">
      <c r="B786" s="28" t="s">
        <v>87</v>
      </c>
      <c r="C786" s="54" t="s">
        <v>1555</v>
      </c>
      <c r="D786" s="54" t="s">
        <v>397</v>
      </c>
      <c r="E786" s="60" t="s">
        <v>398</v>
      </c>
      <c r="F786" s="85" t="s">
        <v>557</v>
      </c>
      <c r="G786" s="85" t="s">
        <v>558</v>
      </c>
      <c r="H786" s="86" t="s">
        <v>559</v>
      </c>
      <c r="I786" s="87" t="str">
        <f t="shared" si="32"/>
        <v>Golay0086_S0480</v>
      </c>
      <c r="J786" s="87" t="str">
        <f t="shared" si="33"/>
        <v>gtaGCGTTCTAGCTGcgACACACCGCCCGTCGCTACT</v>
      </c>
      <c r="K786" s="54" t="s">
        <v>625</v>
      </c>
      <c r="L786" s="60" t="s">
        <v>1931</v>
      </c>
      <c r="M786" s="54" t="s">
        <v>561</v>
      </c>
      <c r="N786" s="85">
        <v>5</v>
      </c>
      <c r="O786" s="54" t="s">
        <v>564</v>
      </c>
      <c r="P786" s="54">
        <v>37</v>
      </c>
    </row>
    <row r="787" spans="2:16">
      <c r="B787" s="28" t="s">
        <v>86</v>
      </c>
      <c r="C787" s="54" t="s">
        <v>1556</v>
      </c>
      <c r="D787" s="54" t="s">
        <v>399</v>
      </c>
      <c r="E787" s="60" t="s">
        <v>400</v>
      </c>
      <c r="F787" s="85" t="s">
        <v>557</v>
      </c>
      <c r="G787" s="85" t="s">
        <v>558</v>
      </c>
      <c r="H787" s="86" t="s">
        <v>559</v>
      </c>
      <c r="I787" s="87" t="str">
        <f t="shared" si="32"/>
        <v>Golay0087_S1033</v>
      </c>
      <c r="J787" s="87" t="str">
        <f t="shared" si="33"/>
        <v>gtaGTTGTTCTGGGAcgACACACCGCCCGTCGCTACT</v>
      </c>
      <c r="K787" s="54" t="s">
        <v>625</v>
      </c>
      <c r="L787" s="60" t="s">
        <v>1931</v>
      </c>
      <c r="M787" s="54" t="s">
        <v>561</v>
      </c>
      <c r="N787" s="85">
        <v>5</v>
      </c>
      <c r="O787" s="54" t="s">
        <v>564</v>
      </c>
      <c r="P787" s="54">
        <v>37</v>
      </c>
    </row>
    <row r="788" spans="2:16">
      <c r="B788" s="28" t="s">
        <v>85</v>
      </c>
      <c r="C788" s="54" t="s">
        <v>1557</v>
      </c>
      <c r="D788" s="54" t="s">
        <v>401</v>
      </c>
      <c r="E788" s="60" t="s">
        <v>402</v>
      </c>
      <c r="F788" s="85" t="s">
        <v>557</v>
      </c>
      <c r="G788" s="85" t="s">
        <v>558</v>
      </c>
      <c r="H788" s="86" t="s">
        <v>559</v>
      </c>
      <c r="I788" s="87" t="str">
        <f t="shared" si="32"/>
        <v>Golay0088_S0631</v>
      </c>
      <c r="J788" s="87" t="str">
        <f t="shared" si="33"/>
        <v>gtaGGACTTCCAGCTcgACACACCGCCCGTCGCTACT</v>
      </c>
      <c r="K788" s="54" t="s">
        <v>625</v>
      </c>
      <c r="L788" s="60" t="s">
        <v>1931</v>
      </c>
      <c r="M788" s="54" t="s">
        <v>561</v>
      </c>
      <c r="N788" s="85">
        <v>5</v>
      </c>
      <c r="O788" s="54" t="s">
        <v>564</v>
      </c>
      <c r="P788" s="54">
        <v>37</v>
      </c>
    </row>
    <row r="789" spans="2:16">
      <c r="B789" s="28" t="s">
        <v>84</v>
      </c>
      <c r="C789" s="54" t="s">
        <v>1558</v>
      </c>
      <c r="D789" s="54" t="s">
        <v>403</v>
      </c>
      <c r="E789" s="60" t="s">
        <v>404</v>
      </c>
      <c r="F789" s="85" t="s">
        <v>557</v>
      </c>
      <c r="G789" s="85" t="s">
        <v>558</v>
      </c>
      <c r="H789" s="86" t="s">
        <v>559</v>
      </c>
      <c r="I789" s="87" t="str">
        <f t="shared" si="32"/>
        <v>Golay0089_S0573</v>
      </c>
      <c r="J789" s="87" t="str">
        <f t="shared" si="33"/>
        <v>gtaCTCACAACCGTGcgACACACCGCCCGTCGCTACT</v>
      </c>
      <c r="K789" s="54" t="s">
        <v>625</v>
      </c>
      <c r="L789" s="60" t="s">
        <v>1931</v>
      </c>
      <c r="M789" s="54" t="s">
        <v>561</v>
      </c>
      <c r="N789" s="85">
        <v>5</v>
      </c>
      <c r="O789" s="54" t="s">
        <v>564</v>
      </c>
      <c r="P789" s="54">
        <v>37</v>
      </c>
    </row>
    <row r="790" spans="2:16">
      <c r="B790" s="28" t="s">
        <v>83</v>
      </c>
      <c r="C790" s="54" t="s">
        <v>1559</v>
      </c>
      <c r="D790" s="54" t="s">
        <v>405</v>
      </c>
      <c r="E790" s="60" t="s">
        <v>406</v>
      </c>
      <c r="F790" s="85" t="s">
        <v>557</v>
      </c>
      <c r="G790" s="85" t="s">
        <v>558</v>
      </c>
      <c r="H790" s="86" t="s">
        <v>559</v>
      </c>
      <c r="I790" s="87" t="str">
        <f t="shared" si="32"/>
        <v>Golay0090_S0999</v>
      </c>
      <c r="J790" s="87" t="str">
        <f t="shared" si="33"/>
        <v>gtaCTGCTATTCCTCcgACACACCGCCCGTCGCTACT</v>
      </c>
      <c r="K790" s="54" t="s">
        <v>625</v>
      </c>
      <c r="L790" s="60" t="s">
        <v>1931</v>
      </c>
      <c r="M790" s="54" t="s">
        <v>561</v>
      </c>
      <c r="N790" s="85">
        <v>5</v>
      </c>
      <c r="O790" s="54" t="s">
        <v>564</v>
      </c>
      <c r="P790" s="54">
        <v>37</v>
      </c>
    </row>
    <row r="791" spans="2:16">
      <c r="B791" s="28" t="s">
        <v>82</v>
      </c>
      <c r="C791" s="54" t="s">
        <v>1560</v>
      </c>
      <c r="D791" s="54" t="s">
        <v>407</v>
      </c>
      <c r="E791" s="60" t="s">
        <v>408</v>
      </c>
      <c r="F791" s="85" t="s">
        <v>557</v>
      </c>
      <c r="G791" s="85" t="s">
        <v>558</v>
      </c>
      <c r="H791" s="86" t="s">
        <v>559</v>
      </c>
      <c r="I791" s="87" t="str">
        <f t="shared" si="32"/>
        <v>Golay0091_S0405</v>
      </c>
      <c r="J791" s="87" t="str">
        <f t="shared" si="33"/>
        <v>gtaATGTCACCGCTGcgACACACCGCCCGTCGCTACT</v>
      </c>
      <c r="K791" s="54" t="s">
        <v>625</v>
      </c>
      <c r="L791" s="60" t="s">
        <v>1931</v>
      </c>
      <c r="M791" s="54" t="s">
        <v>561</v>
      </c>
      <c r="N791" s="85">
        <v>5</v>
      </c>
      <c r="O791" s="54" t="s">
        <v>564</v>
      </c>
      <c r="P791" s="54">
        <v>37</v>
      </c>
    </row>
    <row r="792" spans="2:16">
      <c r="B792" s="28" t="s">
        <v>81</v>
      </c>
      <c r="C792" s="54" t="s">
        <v>1561</v>
      </c>
      <c r="D792" s="54" t="s">
        <v>409</v>
      </c>
      <c r="E792" s="60" t="s">
        <v>410</v>
      </c>
      <c r="F792" s="85" t="s">
        <v>557</v>
      </c>
      <c r="G792" s="85" t="s">
        <v>558</v>
      </c>
      <c r="H792" s="86" t="s">
        <v>559</v>
      </c>
      <c r="I792" s="87" t="str">
        <f t="shared" si="32"/>
        <v>Golay0092_S0513</v>
      </c>
      <c r="J792" s="87" t="str">
        <f t="shared" si="33"/>
        <v>gtaTGTAACGCCGATcgACACACCGCCCGTCGCTACT</v>
      </c>
      <c r="K792" s="54" t="s">
        <v>625</v>
      </c>
      <c r="L792" s="60" t="s">
        <v>1931</v>
      </c>
      <c r="M792" s="54" t="s">
        <v>561</v>
      </c>
      <c r="N792" s="85">
        <v>5</v>
      </c>
      <c r="O792" s="54" t="s">
        <v>564</v>
      </c>
      <c r="P792" s="54">
        <v>37</v>
      </c>
    </row>
    <row r="793" spans="2:16">
      <c r="B793" s="28" t="s">
        <v>80</v>
      </c>
      <c r="C793" s="54" t="s">
        <v>1562</v>
      </c>
      <c r="D793" s="54" t="s">
        <v>411</v>
      </c>
      <c r="E793" s="60" t="s">
        <v>412</v>
      </c>
      <c r="F793" s="85" t="s">
        <v>557</v>
      </c>
      <c r="G793" s="85" t="s">
        <v>558</v>
      </c>
      <c r="H793" s="86" t="s">
        <v>559</v>
      </c>
      <c r="I793" s="87" t="str">
        <f t="shared" si="32"/>
        <v>Golay0093_S1014</v>
      </c>
      <c r="J793" s="87" t="str">
        <f t="shared" si="33"/>
        <v>gtaAGCAGAACATCTcgACACACCGCCCGTCGCTACT</v>
      </c>
      <c r="K793" s="54" t="s">
        <v>625</v>
      </c>
      <c r="L793" s="60" t="s">
        <v>1931</v>
      </c>
      <c r="M793" s="54" t="s">
        <v>561</v>
      </c>
      <c r="N793" s="85">
        <v>5</v>
      </c>
      <c r="O793" s="54" t="s">
        <v>564</v>
      </c>
      <c r="P793" s="54">
        <v>37</v>
      </c>
    </row>
    <row r="794" spans="2:16">
      <c r="B794" s="28" t="s">
        <v>79</v>
      </c>
      <c r="C794" s="54" t="s">
        <v>1563</v>
      </c>
      <c r="D794" s="54" t="s">
        <v>413</v>
      </c>
      <c r="E794" s="60" t="s">
        <v>414</v>
      </c>
      <c r="F794" s="85" t="s">
        <v>557</v>
      </c>
      <c r="G794" s="85" t="s">
        <v>558</v>
      </c>
      <c r="H794" s="86" t="s">
        <v>559</v>
      </c>
      <c r="I794" s="87" t="str">
        <f t="shared" si="32"/>
        <v>Golay0094_S0730</v>
      </c>
      <c r="J794" s="87" t="str">
        <f t="shared" si="33"/>
        <v>gtaTGGAGTAGGTGGcgACACACCGCCCGTCGCTACT</v>
      </c>
      <c r="K794" s="54" t="s">
        <v>625</v>
      </c>
      <c r="L794" s="60" t="s">
        <v>1931</v>
      </c>
      <c r="M794" s="54" t="s">
        <v>561</v>
      </c>
      <c r="N794" s="85">
        <v>5</v>
      </c>
      <c r="O794" s="54" t="s">
        <v>564</v>
      </c>
      <c r="P794" s="54">
        <v>37</v>
      </c>
    </row>
    <row r="795" spans="2:16">
      <c r="B795" s="29" t="s">
        <v>78</v>
      </c>
      <c r="C795" s="54" t="s">
        <v>1564</v>
      </c>
      <c r="D795" s="54" t="s">
        <v>415</v>
      </c>
      <c r="E795" s="60" t="s">
        <v>416</v>
      </c>
      <c r="F795" s="85" t="s">
        <v>557</v>
      </c>
      <c r="G795" s="85" t="s">
        <v>558</v>
      </c>
      <c r="H795" s="86" t="s">
        <v>559</v>
      </c>
      <c r="I795" s="87" t="str">
        <f t="shared" si="32"/>
        <v>Golay0095_S0784</v>
      </c>
      <c r="J795" s="87" t="str">
        <f t="shared" si="33"/>
        <v>gtaTTGGCTCTATTCcgACACACCGCCCGTCGCTACT</v>
      </c>
      <c r="K795" s="54" t="s">
        <v>625</v>
      </c>
      <c r="L795" s="60" t="s">
        <v>1931</v>
      </c>
      <c r="M795" s="54" t="s">
        <v>561</v>
      </c>
      <c r="N795" s="85">
        <v>5</v>
      </c>
      <c r="O795" s="54" t="s">
        <v>564</v>
      </c>
      <c r="P795" s="54">
        <v>37</v>
      </c>
    </row>
    <row r="796" spans="2:16">
      <c r="B796" s="54" t="s">
        <v>77</v>
      </c>
      <c r="C796" s="54" t="s">
        <v>1565</v>
      </c>
      <c r="D796" s="54" t="s">
        <v>417</v>
      </c>
      <c r="E796" s="60" t="s">
        <v>418</v>
      </c>
      <c r="F796" s="85" t="s">
        <v>557</v>
      </c>
      <c r="G796" s="85" t="s">
        <v>558</v>
      </c>
      <c r="H796" s="86" t="s">
        <v>559</v>
      </c>
      <c r="I796" s="87" t="str">
        <f t="shared" si="32"/>
        <v>Golay0096_S0804</v>
      </c>
      <c r="J796" s="87" t="str">
        <f t="shared" si="33"/>
        <v>gtaGATCCCACGTACcgACACACCGCCCGTCGCTACT</v>
      </c>
      <c r="K796" s="54" t="s">
        <v>625</v>
      </c>
      <c r="L796" s="60" t="s">
        <v>1931</v>
      </c>
      <c r="M796" s="54" t="s">
        <v>561</v>
      </c>
      <c r="N796" s="85">
        <v>5</v>
      </c>
      <c r="O796" s="54" t="s">
        <v>564</v>
      </c>
      <c r="P796" s="54">
        <v>37</v>
      </c>
    </row>
    <row r="797" spans="2:16">
      <c r="B797" s="54" t="s">
        <v>76</v>
      </c>
      <c r="C797" s="54" t="s">
        <v>1566</v>
      </c>
      <c r="D797" s="54" t="s">
        <v>419</v>
      </c>
      <c r="E797" s="60" t="s">
        <v>420</v>
      </c>
      <c r="F797" s="85" t="s">
        <v>557</v>
      </c>
      <c r="G797" s="85" t="s">
        <v>558</v>
      </c>
      <c r="H797" s="86" t="s">
        <v>559</v>
      </c>
      <c r="I797" s="87" t="str">
        <f t="shared" si="32"/>
        <v>Golay0097_S0776</v>
      </c>
      <c r="J797" s="87" t="str">
        <f t="shared" si="33"/>
        <v>gtaTACCGCTTCTTCcgACACACCGCCCGTCGCTACT</v>
      </c>
      <c r="K797" s="54" t="s">
        <v>625</v>
      </c>
      <c r="L797" s="60" t="s">
        <v>1931</v>
      </c>
      <c r="M797" s="54" t="s">
        <v>561</v>
      </c>
      <c r="N797" s="85">
        <v>5</v>
      </c>
      <c r="O797" s="54" t="s">
        <v>564</v>
      </c>
      <c r="P797" s="54">
        <v>37</v>
      </c>
    </row>
    <row r="798" spans="2:16">
      <c r="B798" s="54" t="s">
        <v>75</v>
      </c>
      <c r="C798" s="54" t="s">
        <v>1567</v>
      </c>
      <c r="D798" s="54" t="s">
        <v>421</v>
      </c>
      <c r="E798" s="60" t="s">
        <v>422</v>
      </c>
      <c r="F798" s="85" t="s">
        <v>557</v>
      </c>
      <c r="G798" s="85" t="s">
        <v>558</v>
      </c>
      <c r="H798" s="86" t="s">
        <v>559</v>
      </c>
      <c r="I798" s="87" t="str">
        <f t="shared" si="32"/>
        <v>Golay0098_S0447</v>
      </c>
      <c r="J798" s="87" t="str">
        <f t="shared" si="33"/>
        <v>gtaTGTGCGATAACAcgACACACCGCCCGTCGCTACT</v>
      </c>
      <c r="K798" s="54" t="s">
        <v>625</v>
      </c>
      <c r="L798" s="60" t="s">
        <v>1931</v>
      </c>
      <c r="M798" s="54" t="s">
        <v>561</v>
      </c>
      <c r="N798" s="85">
        <v>5</v>
      </c>
      <c r="O798" s="54" t="s">
        <v>564</v>
      </c>
      <c r="P798" s="54">
        <v>37</v>
      </c>
    </row>
    <row r="799" spans="2:16">
      <c r="B799" s="54" t="s">
        <v>74</v>
      </c>
      <c r="C799" s="54" t="s">
        <v>1568</v>
      </c>
      <c r="D799" s="54" t="s">
        <v>423</v>
      </c>
      <c r="E799" s="60" t="s">
        <v>424</v>
      </c>
      <c r="F799" s="85" t="s">
        <v>557</v>
      </c>
      <c r="G799" s="85" t="s">
        <v>558</v>
      </c>
      <c r="H799" s="86" t="s">
        <v>559</v>
      </c>
      <c r="I799" s="87" t="str">
        <f t="shared" si="32"/>
        <v>Golay0099_S1009</v>
      </c>
      <c r="J799" s="87" t="str">
        <f t="shared" si="33"/>
        <v>gtaGATTATCGACGAcgACACACCGCCCGTCGCTACT</v>
      </c>
      <c r="K799" s="54" t="s">
        <v>625</v>
      </c>
      <c r="L799" s="60" t="s">
        <v>1931</v>
      </c>
      <c r="M799" s="54" t="s">
        <v>561</v>
      </c>
      <c r="N799" s="85">
        <v>5</v>
      </c>
      <c r="O799" s="54" t="s">
        <v>564</v>
      </c>
      <c r="P799" s="54">
        <v>37</v>
      </c>
    </row>
    <row r="800" spans="2:16">
      <c r="B800" s="54" t="s">
        <v>73</v>
      </c>
      <c r="C800" s="54" t="s">
        <v>1569</v>
      </c>
      <c r="D800" s="54" t="s">
        <v>425</v>
      </c>
      <c r="E800" s="60" t="s">
        <v>426</v>
      </c>
      <c r="F800" s="85" t="s">
        <v>557</v>
      </c>
      <c r="G800" s="85" t="s">
        <v>558</v>
      </c>
      <c r="H800" s="86" t="s">
        <v>559</v>
      </c>
      <c r="I800" s="87" t="str">
        <f t="shared" si="32"/>
        <v>Golay0100_S0912</v>
      </c>
      <c r="J800" s="87" t="str">
        <f t="shared" si="33"/>
        <v>gtaGCCTAGCCCAATcgACACACCGCCCGTCGCTACT</v>
      </c>
      <c r="K800" s="54" t="s">
        <v>625</v>
      </c>
      <c r="L800" s="60" t="s">
        <v>1931</v>
      </c>
      <c r="M800" s="54" t="s">
        <v>561</v>
      </c>
      <c r="N800" s="85">
        <v>5</v>
      </c>
      <c r="O800" s="54" t="s">
        <v>564</v>
      </c>
      <c r="P800" s="54">
        <v>37</v>
      </c>
    </row>
    <row r="801" spans="2:16">
      <c r="B801" s="54" t="s">
        <v>72</v>
      </c>
      <c r="C801" s="54" t="s">
        <v>1570</v>
      </c>
      <c r="D801" s="54" t="s">
        <v>427</v>
      </c>
      <c r="E801" s="60" t="s">
        <v>428</v>
      </c>
      <c r="F801" s="85" t="s">
        <v>557</v>
      </c>
      <c r="G801" s="85" t="s">
        <v>558</v>
      </c>
      <c r="H801" s="86" t="s">
        <v>559</v>
      </c>
      <c r="I801" s="87" t="str">
        <f t="shared" si="32"/>
        <v>Golay0101_S0365</v>
      </c>
      <c r="J801" s="87" t="str">
        <f t="shared" si="33"/>
        <v>gtaGATGTATGTGGTcgACACACCGCCCGTCGCTACT</v>
      </c>
      <c r="K801" s="54" t="s">
        <v>625</v>
      </c>
      <c r="L801" s="60" t="s">
        <v>1931</v>
      </c>
      <c r="M801" s="54" t="s">
        <v>561</v>
      </c>
      <c r="N801" s="85">
        <v>5</v>
      </c>
      <c r="O801" s="54" t="s">
        <v>564</v>
      </c>
      <c r="P801" s="54">
        <v>37</v>
      </c>
    </row>
    <row r="802" spans="2:16">
      <c r="B802" s="54" t="s">
        <v>71</v>
      </c>
      <c r="C802" s="54" t="s">
        <v>1571</v>
      </c>
      <c r="D802" s="54" t="s">
        <v>429</v>
      </c>
      <c r="E802" s="60" t="s">
        <v>430</v>
      </c>
      <c r="F802" s="85" t="s">
        <v>557</v>
      </c>
      <c r="G802" s="85" t="s">
        <v>558</v>
      </c>
      <c r="H802" s="86" t="s">
        <v>559</v>
      </c>
      <c r="I802" s="87" t="str">
        <f t="shared" si="32"/>
        <v>Golay0102_S0616</v>
      </c>
      <c r="J802" s="87" t="str">
        <f t="shared" si="33"/>
        <v>gtaACTCCTTGTGTTcgACACACCGCCCGTCGCTACT</v>
      </c>
      <c r="K802" s="54" t="s">
        <v>625</v>
      </c>
      <c r="L802" s="60" t="s">
        <v>1931</v>
      </c>
      <c r="M802" s="54" t="s">
        <v>561</v>
      </c>
      <c r="N802" s="85">
        <v>5</v>
      </c>
      <c r="O802" s="54" t="s">
        <v>564</v>
      </c>
      <c r="P802" s="54">
        <v>37</v>
      </c>
    </row>
    <row r="803" spans="2:16">
      <c r="B803" s="54" t="s">
        <v>70</v>
      </c>
      <c r="C803" s="54" t="s">
        <v>1572</v>
      </c>
      <c r="D803" s="54" t="s">
        <v>431</v>
      </c>
      <c r="E803" s="60" t="s">
        <v>432</v>
      </c>
      <c r="F803" s="85" t="s">
        <v>557</v>
      </c>
      <c r="G803" s="85" t="s">
        <v>558</v>
      </c>
      <c r="H803" s="86" t="s">
        <v>559</v>
      </c>
      <c r="I803" s="87" t="str">
        <f t="shared" si="32"/>
        <v>Golay0103_S0960</v>
      </c>
      <c r="J803" s="87" t="str">
        <f t="shared" si="33"/>
        <v>gtaGTCACGGACATTcgACACACCGCCCGTCGCTACT</v>
      </c>
      <c r="K803" s="54" t="s">
        <v>625</v>
      </c>
      <c r="L803" s="60" t="s">
        <v>1931</v>
      </c>
      <c r="M803" s="54" t="s">
        <v>561</v>
      </c>
      <c r="N803" s="85">
        <v>5</v>
      </c>
      <c r="O803" s="54" t="s">
        <v>564</v>
      </c>
      <c r="P803" s="54">
        <v>37</v>
      </c>
    </row>
    <row r="804" spans="2:16">
      <c r="B804" s="54" t="s">
        <v>69</v>
      </c>
      <c r="C804" s="54" t="s">
        <v>1573</v>
      </c>
      <c r="D804" s="54" t="s">
        <v>433</v>
      </c>
      <c r="E804" s="60" t="s">
        <v>434</v>
      </c>
      <c r="F804" s="85" t="s">
        <v>557</v>
      </c>
      <c r="G804" s="85" t="s">
        <v>558</v>
      </c>
      <c r="H804" s="86" t="s">
        <v>559</v>
      </c>
      <c r="I804" s="87" t="str">
        <f t="shared" si="32"/>
        <v>Golay0104_S0585</v>
      </c>
      <c r="J804" s="87" t="str">
        <f t="shared" si="33"/>
        <v>gtaGCGAGCGAAGTAcgACACACCGCCCGTCGCTACT</v>
      </c>
      <c r="K804" s="54" t="s">
        <v>625</v>
      </c>
      <c r="L804" s="60" t="s">
        <v>1931</v>
      </c>
      <c r="M804" s="54" t="s">
        <v>561</v>
      </c>
      <c r="N804" s="85">
        <v>5</v>
      </c>
      <c r="O804" s="54" t="s">
        <v>564</v>
      </c>
      <c r="P804" s="54">
        <v>37</v>
      </c>
    </row>
    <row r="805" spans="2:16">
      <c r="B805" s="54" t="s">
        <v>68</v>
      </c>
      <c r="C805" s="84" t="s">
        <v>1574</v>
      </c>
      <c r="D805" s="54" t="s">
        <v>435</v>
      </c>
      <c r="E805" s="60" t="s">
        <v>436</v>
      </c>
      <c r="F805" s="85" t="s">
        <v>557</v>
      </c>
      <c r="G805" s="85" t="s">
        <v>558</v>
      </c>
      <c r="H805" s="86" t="s">
        <v>559</v>
      </c>
      <c r="I805" s="87" t="str">
        <f t="shared" si="32"/>
        <v>Golay0105_PC09</v>
      </c>
      <c r="J805" s="87" t="str">
        <f t="shared" si="33"/>
        <v>gtaATCTACCGAAGCcgACACACCGCCCGTCGCTACT</v>
      </c>
      <c r="K805" s="54" t="s">
        <v>625</v>
      </c>
      <c r="L805" s="60" t="s">
        <v>1931</v>
      </c>
      <c r="M805" s="54" t="s">
        <v>561</v>
      </c>
      <c r="N805" s="85">
        <v>5</v>
      </c>
      <c r="O805" s="54" t="s">
        <v>565</v>
      </c>
      <c r="P805" s="54">
        <v>37</v>
      </c>
    </row>
    <row r="806" spans="2:16">
      <c r="B806" s="54" t="s">
        <v>67</v>
      </c>
      <c r="C806" s="54" t="s">
        <v>1575</v>
      </c>
      <c r="D806" s="54" t="s">
        <v>437</v>
      </c>
      <c r="E806" s="60" t="s">
        <v>438</v>
      </c>
      <c r="F806" s="85" t="s">
        <v>557</v>
      </c>
      <c r="G806" s="85" t="s">
        <v>558</v>
      </c>
      <c r="H806" s="86" t="s">
        <v>559</v>
      </c>
      <c r="I806" s="87" t="str">
        <f t="shared" si="32"/>
        <v>Golay0106_S0707</v>
      </c>
      <c r="J806" s="87" t="str">
        <f t="shared" si="33"/>
        <v>gtaACTTGGTGTAAGcgACACACCGCCCGTCGCTACT</v>
      </c>
      <c r="K806" s="54" t="s">
        <v>625</v>
      </c>
      <c r="L806" s="60" t="s">
        <v>1931</v>
      </c>
      <c r="M806" s="54" t="s">
        <v>561</v>
      </c>
      <c r="N806" s="85">
        <v>5</v>
      </c>
      <c r="O806" s="54" t="s">
        <v>564</v>
      </c>
      <c r="P806" s="54">
        <v>37</v>
      </c>
    </row>
    <row r="807" spans="2:16">
      <c r="B807" s="54" t="s">
        <v>66</v>
      </c>
      <c r="C807" s="54" t="s">
        <v>1576</v>
      </c>
      <c r="D807" s="54" t="s">
        <v>439</v>
      </c>
      <c r="E807" s="60" t="s">
        <v>440</v>
      </c>
      <c r="F807" s="85" t="s">
        <v>557</v>
      </c>
      <c r="G807" s="85" t="s">
        <v>558</v>
      </c>
      <c r="H807" s="86" t="s">
        <v>559</v>
      </c>
      <c r="I807" s="87" t="str">
        <f t="shared" si="32"/>
        <v>Golay0107_S0905</v>
      </c>
      <c r="J807" s="87" t="str">
        <f t="shared" si="33"/>
        <v>gtaTCTTGGAGGTCAcgACACACCGCCCGTCGCTACT</v>
      </c>
      <c r="K807" s="54" t="s">
        <v>625</v>
      </c>
      <c r="L807" s="60" t="s">
        <v>1931</v>
      </c>
      <c r="M807" s="54" t="s">
        <v>561</v>
      </c>
      <c r="N807" s="85">
        <v>5</v>
      </c>
      <c r="O807" s="54" t="s">
        <v>564</v>
      </c>
      <c r="P807" s="54">
        <v>37</v>
      </c>
    </row>
    <row r="808" spans="2:16">
      <c r="B808" s="54" t="s">
        <v>65</v>
      </c>
      <c r="C808" s="54" t="s">
        <v>1577</v>
      </c>
      <c r="D808" s="54" t="s">
        <v>441</v>
      </c>
      <c r="E808" s="60" t="s">
        <v>442</v>
      </c>
      <c r="F808" s="85" t="s">
        <v>557</v>
      </c>
      <c r="G808" s="85" t="s">
        <v>558</v>
      </c>
      <c r="H808" s="86" t="s">
        <v>559</v>
      </c>
      <c r="I808" s="87" t="str">
        <f t="shared" si="32"/>
        <v>Golay0108_S0517</v>
      </c>
      <c r="J808" s="87" t="str">
        <f t="shared" si="33"/>
        <v>gtaTCACCTCCTTGTcgACACACCGCCCGTCGCTACT</v>
      </c>
      <c r="K808" s="54" t="s">
        <v>625</v>
      </c>
      <c r="L808" s="60" t="s">
        <v>1931</v>
      </c>
      <c r="M808" s="54" t="s">
        <v>561</v>
      </c>
      <c r="N808" s="85">
        <v>5</v>
      </c>
      <c r="O808" s="54" t="s">
        <v>564</v>
      </c>
      <c r="P808" s="54">
        <v>37</v>
      </c>
    </row>
    <row r="809" spans="2:16">
      <c r="B809" s="54" t="s">
        <v>64</v>
      </c>
      <c r="C809" s="54" t="s">
        <v>1578</v>
      </c>
      <c r="D809" s="54" t="s">
        <v>443</v>
      </c>
      <c r="E809" s="60" t="s">
        <v>444</v>
      </c>
      <c r="F809" s="85" t="s">
        <v>557</v>
      </c>
      <c r="G809" s="85" t="s">
        <v>558</v>
      </c>
      <c r="H809" s="86" t="s">
        <v>559</v>
      </c>
      <c r="I809" s="87" t="str">
        <f t="shared" si="32"/>
        <v>Golay0109_S0599</v>
      </c>
      <c r="J809" s="87" t="str">
        <f t="shared" si="33"/>
        <v>gtaGCACACCTGATAcgACACACCGCCCGTCGCTACT</v>
      </c>
      <c r="K809" s="54" t="s">
        <v>625</v>
      </c>
      <c r="L809" s="60" t="s">
        <v>1931</v>
      </c>
      <c r="M809" s="54" t="s">
        <v>561</v>
      </c>
      <c r="N809" s="85">
        <v>5</v>
      </c>
      <c r="O809" s="54" t="s">
        <v>564</v>
      </c>
      <c r="P809" s="54">
        <v>37</v>
      </c>
    </row>
    <row r="810" spans="2:16">
      <c r="B810" s="54" t="s">
        <v>63</v>
      </c>
      <c r="C810" s="54" t="s">
        <v>1579</v>
      </c>
      <c r="D810" s="54" t="s">
        <v>445</v>
      </c>
      <c r="E810" s="60" t="s">
        <v>446</v>
      </c>
      <c r="F810" s="85" t="s">
        <v>557</v>
      </c>
      <c r="G810" s="85" t="s">
        <v>558</v>
      </c>
      <c r="H810" s="86" t="s">
        <v>559</v>
      </c>
      <c r="I810" s="87" t="str">
        <f t="shared" si="32"/>
        <v>Golay0110_S0741</v>
      </c>
      <c r="J810" s="87" t="str">
        <f t="shared" si="33"/>
        <v>gtaGCGACAATTACAcgACACACCGCCCGTCGCTACT</v>
      </c>
      <c r="K810" s="54" t="s">
        <v>625</v>
      </c>
      <c r="L810" s="60" t="s">
        <v>1931</v>
      </c>
      <c r="M810" s="54" t="s">
        <v>561</v>
      </c>
      <c r="N810" s="85">
        <v>5</v>
      </c>
      <c r="O810" s="54" t="s">
        <v>564</v>
      </c>
      <c r="P810" s="54">
        <v>37</v>
      </c>
    </row>
    <row r="811" spans="2:16">
      <c r="B811" s="54" t="s">
        <v>62</v>
      </c>
      <c r="C811" s="84" t="s">
        <v>1580</v>
      </c>
      <c r="D811" s="54" t="s">
        <v>447</v>
      </c>
      <c r="E811" s="60" t="s">
        <v>448</v>
      </c>
      <c r="F811" s="85" t="s">
        <v>557</v>
      </c>
      <c r="G811" s="85" t="s">
        <v>558</v>
      </c>
      <c r="H811" s="86" t="s">
        <v>559</v>
      </c>
      <c r="I811" s="87" t="str">
        <f t="shared" si="32"/>
        <v>Golay0111_SNEG12</v>
      </c>
      <c r="J811" s="87" t="str">
        <f t="shared" si="33"/>
        <v>gtaTCATGCTCCATTcgACACACCGCCCGTCGCTACT</v>
      </c>
      <c r="K811" s="54" t="s">
        <v>625</v>
      </c>
      <c r="L811" s="60" t="s">
        <v>1931</v>
      </c>
      <c r="M811" s="54" t="s">
        <v>561</v>
      </c>
      <c r="N811" s="85">
        <v>5</v>
      </c>
      <c r="O811" s="54" t="s">
        <v>565</v>
      </c>
      <c r="P811" s="54">
        <v>37</v>
      </c>
    </row>
    <row r="812" spans="2:16">
      <c r="B812" s="54" t="s">
        <v>61</v>
      </c>
      <c r="C812" s="54" t="s">
        <v>1581</v>
      </c>
      <c r="D812" s="54" t="s">
        <v>449</v>
      </c>
      <c r="E812" s="60" t="s">
        <v>450</v>
      </c>
      <c r="F812" s="85" t="s">
        <v>557</v>
      </c>
      <c r="G812" s="85" t="s">
        <v>558</v>
      </c>
      <c r="H812" s="86" t="s">
        <v>559</v>
      </c>
      <c r="I812" s="87" t="str">
        <f t="shared" si="32"/>
        <v>Golay0112_S1063</v>
      </c>
      <c r="J812" s="87" t="str">
        <f t="shared" si="33"/>
        <v>gtaAGCTGTCAAGCTcgACACACCGCCCGTCGCTACT</v>
      </c>
      <c r="K812" s="54" t="s">
        <v>625</v>
      </c>
      <c r="L812" s="60" t="s">
        <v>1931</v>
      </c>
      <c r="M812" s="54" t="s">
        <v>561</v>
      </c>
      <c r="N812" s="85">
        <v>5</v>
      </c>
      <c r="O812" s="54" t="s">
        <v>564</v>
      </c>
      <c r="P812" s="54">
        <v>37</v>
      </c>
    </row>
    <row r="813" spans="2:16">
      <c r="B813" s="54" t="s">
        <v>60</v>
      </c>
      <c r="C813" s="54" t="s">
        <v>1582</v>
      </c>
      <c r="D813" s="54" t="s">
        <v>451</v>
      </c>
      <c r="E813" s="60" t="s">
        <v>452</v>
      </c>
      <c r="F813" s="85" t="s">
        <v>557</v>
      </c>
      <c r="G813" s="85" t="s">
        <v>558</v>
      </c>
      <c r="H813" s="86" t="s">
        <v>559</v>
      </c>
      <c r="I813" s="87" t="str">
        <f t="shared" si="32"/>
        <v>Golay0113_S0977</v>
      </c>
      <c r="J813" s="87" t="str">
        <f t="shared" si="33"/>
        <v>gtaGAGAGCAACAGAcgACACACCGCCCGTCGCTACT</v>
      </c>
      <c r="K813" s="54" t="s">
        <v>625</v>
      </c>
      <c r="L813" s="60" t="s">
        <v>1931</v>
      </c>
      <c r="M813" s="54" t="s">
        <v>561</v>
      </c>
      <c r="N813" s="85">
        <v>5</v>
      </c>
      <c r="O813" s="54" t="s">
        <v>564</v>
      </c>
      <c r="P813" s="54">
        <v>37</v>
      </c>
    </row>
    <row r="814" spans="2:16">
      <c r="B814" s="54" t="s">
        <v>59</v>
      </c>
      <c r="C814" s="54" t="s">
        <v>1583</v>
      </c>
      <c r="D814" s="54" t="s">
        <v>453</v>
      </c>
      <c r="E814" s="60" t="s">
        <v>454</v>
      </c>
      <c r="F814" s="85" t="s">
        <v>557</v>
      </c>
      <c r="G814" s="85" t="s">
        <v>558</v>
      </c>
      <c r="H814" s="86" t="s">
        <v>559</v>
      </c>
      <c r="I814" s="87" t="str">
        <f t="shared" si="32"/>
        <v>Golay0114_S0394</v>
      </c>
      <c r="J814" s="87" t="str">
        <f t="shared" si="33"/>
        <v>gtaTACTCGGGAACTcgACACACCGCCCGTCGCTACT</v>
      </c>
      <c r="K814" s="54" t="s">
        <v>625</v>
      </c>
      <c r="L814" s="60" t="s">
        <v>1931</v>
      </c>
      <c r="M814" s="54" t="s">
        <v>561</v>
      </c>
      <c r="N814" s="85">
        <v>5</v>
      </c>
      <c r="O814" s="54" t="s">
        <v>564</v>
      </c>
      <c r="P814" s="54">
        <v>37</v>
      </c>
    </row>
    <row r="815" spans="2:16">
      <c r="B815" s="54" t="s">
        <v>58</v>
      </c>
      <c r="C815" s="54" t="s">
        <v>1584</v>
      </c>
      <c r="D815" s="54" t="s">
        <v>455</v>
      </c>
      <c r="E815" s="60" t="s">
        <v>456</v>
      </c>
      <c r="F815" s="85" t="s">
        <v>557</v>
      </c>
      <c r="G815" s="85" t="s">
        <v>558</v>
      </c>
      <c r="H815" s="86" t="s">
        <v>559</v>
      </c>
      <c r="I815" s="87" t="str">
        <f t="shared" si="32"/>
        <v>Golay0115_S0690</v>
      </c>
      <c r="J815" s="87" t="str">
        <f t="shared" si="33"/>
        <v>gtaCGTGCTTAGGCTcgACACACCGCCCGTCGCTACT</v>
      </c>
      <c r="K815" s="54" t="s">
        <v>625</v>
      </c>
      <c r="L815" s="60" t="s">
        <v>1931</v>
      </c>
      <c r="M815" s="54" t="s">
        <v>561</v>
      </c>
      <c r="N815" s="85">
        <v>5</v>
      </c>
      <c r="O815" s="54" t="s">
        <v>564</v>
      </c>
      <c r="P815" s="54">
        <v>37</v>
      </c>
    </row>
    <row r="816" spans="2:16">
      <c r="B816" s="54" t="s">
        <v>57</v>
      </c>
      <c r="C816" s="54" t="s">
        <v>1585</v>
      </c>
      <c r="D816" s="54" t="s">
        <v>457</v>
      </c>
      <c r="E816" s="60" t="s">
        <v>458</v>
      </c>
      <c r="F816" s="85" t="s">
        <v>557</v>
      </c>
      <c r="G816" s="85" t="s">
        <v>558</v>
      </c>
      <c r="H816" s="86" t="s">
        <v>559</v>
      </c>
      <c r="I816" s="87" t="str">
        <f t="shared" si="32"/>
        <v>Golay0116_S0737</v>
      </c>
      <c r="J816" s="87" t="str">
        <f t="shared" si="33"/>
        <v>gtaTACCGAAGGTATcgACACACCGCCCGTCGCTACT</v>
      </c>
      <c r="K816" s="54" t="s">
        <v>625</v>
      </c>
      <c r="L816" s="60" t="s">
        <v>1931</v>
      </c>
      <c r="M816" s="54" t="s">
        <v>561</v>
      </c>
      <c r="N816" s="85">
        <v>5</v>
      </c>
      <c r="O816" s="54" t="s">
        <v>564</v>
      </c>
      <c r="P816" s="54">
        <v>37</v>
      </c>
    </row>
    <row r="817" spans="2:16">
      <c r="B817" s="54" t="s">
        <v>56</v>
      </c>
      <c r="C817" s="54" t="s">
        <v>1586</v>
      </c>
      <c r="D817" s="54" t="s">
        <v>459</v>
      </c>
      <c r="E817" s="60" t="s">
        <v>460</v>
      </c>
      <c r="F817" s="85" t="s">
        <v>557</v>
      </c>
      <c r="G817" s="85" t="s">
        <v>558</v>
      </c>
      <c r="H817" s="86" t="s">
        <v>559</v>
      </c>
      <c r="I817" s="87" t="str">
        <f t="shared" si="32"/>
        <v>Golay0117_S0637</v>
      </c>
      <c r="J817" s="87" t="str">
        <f t="shared" si="33"/>
        <v>gtaCACTCATCATTCcgACACACCGCCCGTCGCTACT</v>
      </c>
      <c r="K817" s="54" t="s">
        <v>625</v>
      </c>
      <c r="L817" s="60" t="s">
        <v>1931</v>
      </c>
      <c r="M817" s="54" t="s">
        <v>561</v>
      </c>
      <c r="N817" s="85">
        <v>5</v>
      </c>
      <c r="O817" s="54" t="s">
        <v>564</v>
      </c>
      <c r="P817" s="54">
        <v>37</v>
      </c>
    </row>
    <row r="818" spans="2:16">
      <c r="B818" s="54" t="s">
        <v>55</v>
      </c>
      <c r="C818" s="54" t="s">
        <v>1587</v>
      </c>
      <c r="D818" s="54" t="s">
        <v>461</v>
      </c>
      <c r="E818" s="60" t="s">
        <v>462</v>
      </c>
      <c r="F818" s="85" t="s">
        <v>557</v>
      </c>
      <c r="G818" s="85" t="s">
        <v>558</v>
      </c>
      <c r="H818" s="86" t="s">
        <v>559</v>
      </c>
      <c r="I818" s="87" t="str">
        <f t="shared" si="32"/>
        <v>Golay0118_S0500</v>
      </c>
      <c r="J818" s="87" t="str">
        <f t="shared" si="33"/>
        <v>gtaGTATTTCGGACGcgACACACCGCCCGTCGCTACT</v>
      </c>
      <c r="K818" s="54" t="s">
        <v>625</v>
      </c>
      <c r="L818" s="60" t="s">
        <v>1931</v>
      </c>
      <c r="M818" s="54" t="s">
        <v>561</v>
      </c>
      <c r="N818" s="85">
        <v>5</v>
      </c>
      <c r="O818" s="54" t="s">
        <v>564</v>
      </c>
      <c r="P818" s="54">
        <v>37</v>
      </c>
    </row>
    <row r="819" spans="2:16">
      <c r="B819" s="54" t="s">
        <v>54</v>
      </c>
      <c r="C819" s="54" t="s">
        <v>1588</v>
      </c>
      <c r="D819" s="54" t="s">
        <v>463</v>
      </c>
      <c r="E819" s="60" t="s">
        <v>464</v>
      </c>
      <c r="F819" s="85" t="s">
        <v>557</v>
      </c>
      <c r="G819" s="85" t="s">
        <v>558</v>
      </c>
      <c r="H819" s="86" t="s">
        <v>559</v>
      </c>
      <c r="I819" s="87" t="str">
        <f t="shared" si="32"/>
        <v>Golay0119_S0836</v>
      </c>
      <c r="J819" s="87" t="str">
        <f t="shared" si="33"/>
        <v>gtaTATCTATCCTGCcgACACACCGCCCGTCGCTACT</v>
      </c>
      <c r="K819" s="54" t="s">
        <v>625</v>
      </c>
      <c r="L819" s="60" t="s">
        <v>1931</v>
      </c>
      <c r="M819" s="54" t="s">
        <v>561</v>
      </c>
      <c r="N819" s="85">
        <v>5</v>
      </c>
      <c r="O819" s="54" t="s">
        <v>564</v>
      </c>
      <c r="P819" s="54">
        <v>37</v>
      </c>
    </row>
    <row r="820" spans="2:16">
      <c r="B820" s="54" t="s">
        <v>53</v>
      </c>
      <c r="C820" s="54" t="s">
        <v>1589</v>
      </c>
      <c r="D820" s="54" t="s">
        <v>465</v>
      </c>
      <c r="E820" s="60" t="s">
        <v>466</v>
      </c>
      <c r="F820" s="85" t="s">
        <v>557</v>
      </c>
      <c r="G820" s="85" t="s">
        <v>558</v>
      </c>
      <c r="H820" s="86" t="s">
        <v>559</v>
      </c>
      <c r="I820" s="87" t="str">
        <f t="shared" si="32"/>
        <v>Golay0120_S0505</v>
      </c>
      <c r="J820" s="87" t="str">
        <f t="shared" si="33"/>
        <v>gtaTTGCCAAGAGTCcgACACACCGCCCGTCGCTACT</v>
      </c>
      <c r="K820" s="54" t="s">
        <v>625</v>
      </c>
      <c r="L820" s="60" t="s">
        <v>1931</v>
      </c>
      <c r="M820" s="54" t="s">
        <v>561</v>
      </c>
      <c r="N820" s="85">
        <v>5</v>
      </c>
      <c r="O820" s="54" t="s">
        <v>564</v>
      </c>
      <c r="P820" s="54">
        <v>37</v>
      </c>
    </row>
    <row r="821" spans="2:16">
      <c r="B821" s="54" t="s">
        <v>52</v>
      </c>
      <c r="C821" s="54" t="s">
        <v>1590</v>
      </c>
      <c r="D821" s="54" t="s">
        <v>467</v>
      </c>
      <c r="E821" s="60" t="s">
        <v>468</v>
      </c>
      <c r="F821" s="85" t="s">
        <v>557</v>
      </c>
      <c r="G821" s="85" t="s">
        <v>558</v>
      </c>
      <c r="H821" s="86" t="s">
        <v>559</v>
      </c>
      <c r="I821" s="87" t="str">
        <f t="shared" si="32"/>
        <v>Golay0121_S0984</v>
      </c>
      <c r="J821" s="87" t="str">
        <f t="shared" si="33"/>
        <v>gtaAGTAGCGGAAGAcgACACACCGCCCGTCGCTACT</v>
      </c>
      <c r="K821" s="54" t="s">
        <v>625</v>
      </c>
      <c r="L821" s="60" t="s">
        <v>1931</v>
      </c>
      <c r="M821" s="54" t="s">
        <v>561</v>
      </c>
      <c r="N821" s="85">
        <v>5</v>
      </c>
      <c r="O821" s="54" t="s">
        <v>564</v>
      </c>
      <c r="P821" s="54">
        <v>37</v>
      </c>
    </row>
    <row r="822" spans="2:16">
      <c r="B822" s="54" t="s">
        <v>51</v>
      </c>
      <c r="C822" s="54" t="s">
        <v>1591</v>
      </c>
      <c r="D822" s="54" t="s">
        <v>469</v>
      </c>
      <c r="E822" s="60" t="s">
        <v>470</v>
      </c>
      <c r="F822" s="85" t="s">
        <v>557</v>
      </c>
      <c r="G822" s="85" t="s">
        <v>558</v>
      </c>
      <c r="H822" s="86" t="s">
        <v>559</v>
      </c>
      <c r="I822" s="87" t="str">
        <f t="shared" si="32"/>
        <v>Golay0122_S1006</v>
      </c>
      <c r="J822" s="87" t="str">
        <f t="shared" si="33"/>
        <v>gtaGCAATTAGGTACcgACACACCGCCCGTCGCTACT</v>
      </c>
      <c r="K822" s="54" t="s">
        <v>625</v>
      </c>
      <c r="L822" s="60" t="s">
        <v>1931</v>
      </c>
      <c r="M822" s="54" t="s">
        <v>561</v>
      </c>
      <c r="N822" s="85">
        <v>5</v>
      </c>
      <c r="O822" s="54" t="s">
        <v>564</v>
      </c>
      <c r="P822" s="54">
        <v>37</v>
      </c>
    </row>
    <row r="823" spans="2:16">
      <c r="B823" s="54" t="s">
        <v>50</v>
      </c>
      <c r="C823" s="54" t="s">
        <v>1592</v>
      </c>
      <c r="D823" s="54" t="s">
        <v>471</v>
      </c>
      <c r="E823" s="60" t="s">
        <v>472</v>
      </c>
      <c r="F823" s="85" t="s">
        <v>557</v>
      </c>
      <c r="G823" s="85" t="s">
        <v>558</v>
      </c>
      <c r="H823" s="86" t="s">
        <v>559</v>
      </c>
      <c r="I823" s="87" t="str">
        <f t="shared" si="32"/>
        <v>Golay0123_S0713</v>
      </c>
      <c r="J823" s="87" t="str">
        <f t="shared" si="33"/>
        <v>gtaCATACCGTGAGTcgACACACCGCCCGTCGCTACT</v>
      </c>
      <c r="K823" s="54" t="s">
        <v>625</v>
      </c>
      <c r="L823" s="60" t="s">
        <v>1931</v>
      </c>
      <c r="M823" s="54" t="s">
        <v>561</v>
      </c>
      <c r="N823" s="85">
        <v>5</v>
      </c>
      <c r="O823" s="54" t="s">
        <v>564</v>
      </c>
      <c r="P823" s="54">
        <v>37</v>
      </c>
    </row>
    <row r="824" spans="2:16">
      <c r="B824" s="54" t="s">
        <v>49</v>
      </c>
      <c r="C824" s="54" t="s">
        <v>1593</v>
      </c>
      <c r="D824" s="54" t="s">
        <v>473</v>
      </c>
      <c r="E824" s="60" t="s">
        <v>474</v>
      </c>
      <c r="F824" s="85" t="s">
        <v>557</v>
      </c>
      <c r="G824" s="85" t="s">
        <v>558</v>
      </c>
      <c r="H824" s="86" t="s">
        <v>559</v>
      </c>
      <c r="I824" s="87" t="str">
        <f t="shared" si="32"/>
        <v>Golay0124_S0564</v>
      </c>
      <c r="J824" s="87" t="str">
        <f t="shared" si="33"/>
        <v>gtaATGTGTGTAGACcgACACACCGCCCGTCGCTACT</v>
      </c>
      <c r="K824" s="54" t="s">
        <v>625</v>
      </c>
      <c r="L824" s="60" t="s">
        <v>1931</v>
      </c>
      <c r="M824" s="54" t="s">
        <v>561</v>
      </c>
      <c r="N824" s="85">
        <v>5</v>
      </c>
      <c r="O824" s="54" t="s">
        <v>564</v>
      </c>
      <c r="P824" s="54">
        <v>37</v>
      </c>
    </row>
    <row r="825" spans="2:16">
      <c r="B825" s="54" t="s">
        <v>48</v>
      </c>
      <c r="C825" s="54" t="s">
        <v>1594</v>
      </c>
      <c r="D825" s="54" t="s">
        <v>475</v>
      </c>
      <c r="E825" s="60" t="s">
        <v>476</v>
      </c>
      <c r="F825" s="85" t="s">
        <v>557</v>
      </c>
      <c r="G825" s="85" t="s">
        <v>558</v>
      </c>
      <c r="H825" s="86" t="s">
        <v>559</v>
      </c>
      <c r="I825" s="87" t="str">
        <f t="shared" si="32"/>
        <v>Golay0125_S0429</v>
      </c>
      <c r="J825" s="87" t="str">
        <f t="shared" si="33"/>
        <v>gtaCCTGCGAAGTATcgACACACCGCCCGTCGCTACT</v>
      </c>
      <c r="K825" s="54" t="s">
        <v>625</v>
      </c>
      <c r="L825" s="60" t="s">
        <v>1931</v>
      </c>
      <c r="M825" s="54" t="s">
        <v>561</v>
      </c>
      <c r="N825" s="85">
        <v>5</v>
      </c>
      <c r="O825" s="54" t="s">
        <v>25</v>
      </c>
      <c r="P825" s="54">
        <v>37</v>
      </c>
    </row>
    <row r="826" spans="2:16">
      <c r="B826" s="54" t="s">
        <v>47</v>
      </c>
      <c r="C826" s="84" t="s">
        <v>1595</v>
      </c>
      <c r="D826" s="54" t="s">
        <v>477</v>
      </c>
      <c r="E826" s="60" t="s">
        <v>478</v>
      </c>
      <c r="F826" s="85" t="s">
        <v>557</v>
      </c>
      <c r="G826" s="85" t="s">
        <v>558</v>
      </c>
      <c r="H826" s="86" t="s">
        <v>559</v>
      </c>
      <c r="I826" s="87" t="str">
        <f t="shared" si="32"/>
        <v>Golay0126_NC09</v>
      </c>
      <c r="J826" s="87" t="str">
        <f t="shared" si="33"/>
        <v>gtaTTCTCTCGACATcgACACACCGCCCGTCGCTACT</v>
      </c>
      <c r="K826" s="54" t="s">
        <v>625</v>
      </c>
      <c r="L826" s="60" t="s">
        <v>1931</v>
      </c>
      <c r="M826" s="54" t="s">
        <v>561</v>
      </c>
      <c r="N826" s="85">
        <v>5</v>
      </c>
      <c r="O826" s="54" t="s">
        <v>565</v>
      </c>
      <c r="P826" s="54">
        <v>37</v>
      </c>
    </row>
    <row r="827" spans="2:16">
      <c r="B827" s="54" t="s">
        <v>46</v>
      </c>
      <c r="C827" s="54" t="s">
        <v>1596</v>
      </c>
      <c r="D827" s="54" t="s">
        <v>479</v>
      </c>
      <c r="E827" s="60" t="s">
        <v>480</v>
      </c>
      <c r="F827" s="85" t="s">
        <v>557</v>
      </c>
      <c r="G827" s="85" t="s">
        <v>558</v>
      </c>
      <c r="H827" s="86" t="s">
        <v>559</v>
      </c>
      <c r="I827" s="87" t="str">
        <f t="shared" si="32"/>
        <v>Golay0127_S0958</v>
      </c>
      <c r="J827" s="87" t="str">
        <f t="shared" si="33"/>
        <v>gtaGCTCTCCGTAGAcgACACACCGCCCGTCGCTACT</v>
      </c>
      <c r="K827" s="54" t="s">
        <v>625</v>
      </c>
      <c r="L827" s="60" t="s">
        <v>1931</v>
      </c>
      <c r="M827" s="54" t="s">
        <v>561</v>
      </c>
      <c r="N827" s="85">
        <v>5</v>
      </c>
      <c r="O827" s="54" t="s">
        <v>564</v>
      </c>
      <c r="P827" s="54">
        <v>37</v>
      </c>
    </row>
    <row r="828" spans="2:16">
      <c r="B828" s="54" t="s">
        <v>45</v>
      </c>
      <c r="C828" s="54" t="s">
        <v>1597</v>
      </c>
      <c r="D828" s="54" t="s">
        <v>481</v>
      </c>
      <c r="E828" s="60" t="s">
        <v>482</v>
      </c>
      <c r="F828" s="85" t="s">
        <v>557</v>
      </c>
      <c r="G828" s="85" t="s">
        <v>558</v>
      </c>
      <c r="H828" s="86" t="s">
        <v>559</v>
      </c>
      <c r="I828" s="87" t="str">
        <f t="shared" si="32"/>
        <v>Golay0128_S1073</v>
      </c>
      <c r="J828" s="87" t="str">
        <f t="shared" si="33"/>
        <v>gtaGTTAAGCTGACCcgACACACCGCCCGTCGCTACT</v>
      </c>
      <c r="K828" s="54" t="s">
        <v>625</v>
      </c>
      <c r="L828" s="60" t="s">
        <v>1931</v>
      </c>
      <c r="M828" s="54" t="s">
        <v>561</v>
      </c>
      <c r="N828" s="85">
        <v>5</v>
      </c>
      <c r="O828" s="54" t="s">
        <v>564</v>
      </c>
      <c r="P828" s="54">
        <v>37</v>
      </c>
    </row>
    <row r="829" spans="2:16">
      <c r="B829" s="54" t="s">
        <v>44</v>
      </c>
      <c r="C829" s="54" t="s">
        <v>1598</v>
      </c>
      <c r="D829" s="54" t="s">
        <v>483</v>
      </c>
      <c r="E829" s="60" t="s">
        <v>484</v>
      </c>
      <c r="F829" s="85" t="s">
        <v>557</v>
      </c>
      <c r="G829" s="85" t="s">
        <v>558</v>
      </c>
      <c r="H829" s="86" t="s">
        <v>559</v>
      </c>
      <c r="I829" s="87" t="str">
        <f t="shared" si="32"/>
        <v>Golay0129_S1013</v>
      </c>
      <c r="J829" s="87" t="str">
        <f t="shared" si="33"/>
        <v>gtaATGCCATGCCGTcgACACACCGCCCGTCGCTACT</v>
      </c>
      <c r="K829" s="54" t="s">
        <v>625</v>
      </c>
      <c r="L829" s="60" t="s">
        <v>1931</v>
      </c>
      <c r="M829" s="54" t="s">
        <v>561</v>
      </c>
      <c r="N829" s="85">
        <v>5</v>
      </c>
      <c r="O829" s="54" t="s">
        <v>564</v>
      </c>
      <c r="P829" s="54">
        <v>37</v>
      </c>
    </row>
    <row r="830" spans="2:16">
      <c r="B830" s="54" t="s">
        <v>43</v>
      </c>
      <c r="C830" s="54" t="s">
        <v>1599</v>
      </c>
      <c r="D830" s="54" t="s">
        <v>485</v>
      </c>
      <c r="E830" s="60" t="s">
        <v>486</v>
      </c>
      <c r="F830" s="85" t="s">
        <v>557</v>
      </c>
      <c r="G830" s="85" t="s">
        <v>558</v>
      </c>
      <c r="H830" s="86" t="s">
        <v>559</v>
      </c>
      <c r="I830" s="87" t="str">
        <f t="shared" si="32"/>
        <v>Golay0130_S1069</v>
      </c>
      <c r="J830" s="87" t="str">
        <f t="shared" si="33"/>
        <v>gtaGACATTGTCACGcgACACACCGCCCGTCGCTACT</v>
      </c>
      <c r="K830" s="54" t="s">
        <v>625</v>
      </c>
      <c r="L830" s="60" t="s">
        <v>1931</v>
      </c>
      <c r="M830" s="54" t="s">
        <v>561</v>
      </c>
      <c r="N830" s="85">
        <v>5</v>
      </c>
      <c r="O830" s="54" t="s">
        <v>564</v>
      </c>
      <c r="P830" s="54">
        <v>37</v>
      </c>
    </row>
    <row r="831" spans="2:16">
      <c r="B831" s="54" t="s">
        <v>42</v>
      </c>
      <c r="C831" s="54" t="s">
        <v>1600</v>
      </c>
      <c r="D831" s="54" t="s">
        <v>487</v>
      </c>
      <c r="E831" s="60" t="s">
        <v>488</v>
      </c>
      <c r="F831" s="85" t="s">
        <v>557</v>
      </c>
      <c r="G831" s="85" t="s">
        <v>558</v>
      </c>
      <c r="H831" s="86" t="s">
        <v>559</v>
      </c>
      <c r="I831" s="87" t="str">
        <f t="shared" si="32"/>
        <v>Golay0131_S0774</v>
      </c>
      <c r="J831" s="87" t="str">
        <f t="shared" si="33"/>
        <v>gtaGCCAACAACCATcgACACACCGCCCGTCGCTACT</v>
      </c>
      <c r="K831" s="54" t="s">
        <v>625</v>
      </c>
      <c r="L831" s="60" t="s">
        <v>1931</v>
      </c>
      <c r="M831" s="54" t="s">
        <v>561</v>
      </c>
      <c r="N831" s="85">
        <v>5</v>
      </c>
      <c r="O831" s="54" t="s">
        <v>564</v>
      </c>
      <c r="P831" s="54">
        <v>37</v>
      </c>
    </row>
    <row r="832" spans="2:16">
      <c r="B832" s="54" t="s">
        <v>41</v>
      </c>
      <c r="C832" s="54" t="s">
        <v>1601</v>
      </c>
      <c r="D832" s="54" t="s">
        <v>489</v>
      </c>
      <c r="E832" s="60" t="s">
        <v>490</v>
      </c>
      <c r="F832" s="85" t="s">
        <v>557</v>
      </c>
      <c r="G832" s="85" t="s">
        <v>558</v>
      </c>
      <c r="H832" s="86" t="s">
        <v>559</v>
      </c>
      <c r="I832" s="87" t="str">
        <f t="shared" si="32"/>
        <v>Golay0132_S0390</v>
      </c>
      <c r="J832" s="87" t="str">
        <f t="shared" si="33"/>
        <v>gtaATCAGTACTAGGcgACACACCGCCCGTCGCTACT</v>
      </c>
      <c r="K832" s="54" t="s">
        <v>625</v>
      </c>
      <c r="L832" s="60" t="s">
        <v>1931</v>
      </c>
      <c r="M832" s="54" t="s">
        <v>561</v>
      </c>
      <c r="N832" s="85">
        <v>5</v>
      </c>
      <c r="O832" s="54" t="s">
        <v>564</v>
      </c>
      <c r="P832" s="54">
        <v>37</v>
      </c>
    </row>
    <row r="833" spans="2:16">
      <c r="B833" s="54" t="s">
        <v>40</v>
      </c>
      <c r="C833" s="54" t="s">
        <v>1602</v>
      </c>
      <c r="D833" s="54" t="s">
        <v>491</v>
      </c>
      <c r="E833" s="60" t="s">
        <v>492</v>
      </c>
      <c r="F833" s="85" t="s">
        <v>557</v>
      </c>
      <c r="G833" s="85" t="s">
        <v>558</v>
      </c>
      <c r="H833" s="86" t="s">
        <v>559</v>
      </c>
      <c r="I833" s="87" t="str">
        <f t="shared" si="32"/>
        <v>Golay0133_S0471</v>
      </c>
      <c r="J833" s="87" t="str">
        <f t="shared" si="33"/>
        <v>gtaTCCTCGAGCGATcgACACACCGCCCGTCGCTACT</v>
      </c>
      <c r="K833" s="54" t="s">
        <v>625</v>
      </c>
      <c r="L833" s="60" t="s">
        <v>1931</v>
      </c>
      <c r="M833" s="54" t="s">
        <v>561</v>
      </c>
      <c r="N833" s="85">
        <v>5</v>
      </c>
      <c r="O833" s="54" t="s">
        <v>564</v>
      </c>
      <c r="P833" s="54">
        <v>37</v>
      </c>
    </row>
    <row r="834" spans="2:16">
      <c r="B834" s="54" t="s">
        <v>39</v>
      </c>
      <c r="C834" s="54" t="s">
        <v>1603</v>
      </c>
      <c r="D834" s="54" t="s">
        <v>493</v>
      </c>
      <c r="E834" s="60" t="s">
        <v>494</v>
      </c>
      <c r="F834" s="85" t="s">
        <v>557</v>
      </c>
      <c r="G834" s="85" t="s">
        <v>558</v>
      </c>
      <c r="H834" s="86" t="s">
        <v>559</v>
      </c>
      <c r="I834" s="87" t="str">
        <f t="shared" si="32"/>
        <v>Golay0134_S1025</v>
      </c>
      <c r="J834" s="87" t="str">
        <f t="shared" si="33"/>
        <v>gtaACCCAAGCGTTAcgACACACCGCCCGTCGCTACT</v>
      </c>
      <c r="K834" s="54" t="s">
        <v>625</v>
      </c>
      <c r="L834" s="60" t="s">
        <v>1931</v>
      </c>
      <c r="M834" s="54" t="s">
        <v>561</v>
      </c>
      <c r="N834" s="85">
        <v>5</v>
      </c>
      <c r="O834" s="54" t="s">
        <v>564</v>
      </c>
      <c r="P834" s="54">
        <v>37</v>
      </c>
    </row>
    <row r="835" spans="2:16">
      <c r="B835" s="54" t="s">
        <v>38</v>
      </c>
      <c r="C835" s="54" t="s">
        <v>1604</v>
      </c>
      <c r="D835" s="54" t="s">
        <v>495</v>
      </c>
      <c r="E835" s="60" t="s">
        <v>496</v>
      </c>
      <c r="F835" s="85" t="s">
        <v>557</v>
      </c>
      <c r="G835" s="85" t="s">
        <v>558</v>
      </c>
      <c r="H835" s="86" t="s">
        <v>559</v>
      </c>
      <c r="I835" s="87" t="str">
        <f t="shared" ref="I835:I865" si="34">(D835&amp;"_"&amp;C835)</f>
        <v>Golay0135_S0902</v>
      </c>
      <c r="J835" s="87" t="str">
        <f t="shared" ref="J835:J865" si="35">CONCATENATE(F835,E835,G835,H835)</f>
        <v>gtaTGCAGCAAGATTcgACACACCGCCCGTCGCTACT</v>
      </c>
      <c r="K835" s="54" t="s">
        <v>625</v>
      </c>
      <c r="L835" s="60" t="s">
        <v>1931</v>
      </c>
      <c r="M835" s="54" t="s">
        <v>561</v>
      </c>
      <c r="N835" s="85">
        <v>5</v>
      </c>
      <c r="O835" s="54" t="s">
        <v>564</v>
      </c>
      <c r="P835" s="54">
        <v>37</v>
      </c>
    </row>
    <row r="836" spans="2:16">
      <c r="B836" s="54" t="s">
        <v>37</v>
      </c>
      <c r="C836" s="54" t="s">
        <v>1605</v>
      </c>
      <c r="D836" s="54" t="s">
        <v>497</v>
      </c>
      <c r="E836" s="60" t="s">
        <v>498</v>
      </c>
      <c r="F836" s="85" t="s">
        <v>557</v>
      </c>
      <c r="G836" s="85" t="s">
        <v>558</v>
      </c>
      <c r="H836" s="86" t="s">
        <v>559</v>
      </c>
      <c r="I836" s="87" t="str">
        <f t="shared" si="34"/>
        <v>Golay0136_S0803</v>
      </c>
      <c r="J836" s="87" t="str">
        <f t="shared" si="35"/>
        <v>gtaAGCAACATTGCAcgACACACCGCCCGTCGCTACT</v>
      </c>
      <c r="K836" s="54" t="s">
        <v>625</v>
      </c>
      <c r="L836" s="60" t="s">
        <v>1931</v>
      </c>
      <c r="M836" s="54" t="s">
        <v>561</v>
      </c>
      <c r="N836" s="85">
        <v>5</v>
      </c>
      <c r="O836" s="54" t="s">
        <v>564</v>
      </c>
      <c r="P836" s="54">
        <v>37</v>
      </c>
    </row>
    <row r="837" spans="2:16">
      <c r="B837" s="54" t="s">
        <v>36</v>
      </c>
      <c r="C837" s="54" t="s">
        <v>1606</v>
      </c>
      <c r="D837" s="54" t="s">
        <v>499</v>
      </c>
      <c r="E837" s="60" t="s">
        <v>500</v>
      </c>
      <c r="F837" s="85" t="s">
        <v>557</v>
      </c>
      <c r="G837" s="85" t="s">
        <v>558</v>
      </c>
      <c r="H837" s="86" t="s">
        <v>559</v>
      </c>
      <c r="I837" s="87" t="str">
        <f t="shared" si="34"/>
        <v>Golay0137_S0667</v>
      </c>
      <c r="J837" s="87" t="str">
        <f t="shared" si="35"/>
        <v>gtaGATGTGGTGTTAcgACACACCGCCCGTCGCTACT</v>
      </c>
      <c r="K837" s="54" t="s">
        <v>625</v>
      </c>
      <c r="L837" s="60" t="s">
        <v>1931</v>
      </c>
      <c r="M837" s="54" t="s">
        <v>561</v>
      </c>
      <c r="N837" s="85">
        <v>5</v>
      </c>
      <c r="O837" s="54" t="s">
        <v>564</v>
      </c>
      <c r="P837" s="54">
        <v>37</v>
      </c>
    </row>
    <row r="838" spans="2:16">
      <c r="B838" s="54" t="s">
        <v>35</v>
      </c>
      <c r="C838" s="54" t="s">
        <v>1607</v>
      </c>
      <c r="D838" s="54" t="s">
        <v>501</v>
      </c>
      <c r="E838" s="60" t="s">
        <v>502</v>
      </c>
      <c r="F838" s="85" t="s">
        <v>557</v>
      </c>
      <c r="G838" s="85" t="s">
        <v>558</v>
      </c>
      <c r="H838" s="86" t="s">
        <v>559</v>
      </c>
      <c r="I838" s="87" t="str">
        <f t="shared" si="34"/>
        <v>Golay0138_S0908</v>
      </c>
      <c r="J838" s="87" t="str">
        <f t="shared" si="35"/>
        <v>gtaCAGAAATGTGTCcgACACACCGCCCGTCGCTACT</v>
      </c>
      <c r="K838" s="54" t="s">
        <v>625</v>
      </c>
      <c r="L838" s="60" t="s">
        <v>1931</v>
      </c>
      <c r="M838" s="54" t="s">
        <v>561</v>
      </c>
      <c r="N838" s="85">
        <v>5</v>
      </c>
      <c r="O838" s="54" t="s">
        <v>564</v>
      </c>
      <c r="P838" s="54">
        <v>37</v>
      </c>
    </row>
    <row r="839" spans="2:16">
      <c r="B839" s="54" t="s">
        <v>34</v>
      </c>
      <c r="C839" s="54" t="s">
        <v>1608</v>
      </c>
      <c r="D839" s="54" t="s">
        <v>503</v>
      </c>
      <c r="E839" s="60" t="s">
        <v>504</v>
      </c>
      <c r="F839" s="85" t="s">
        <v>557</v>
      </c>
      <c r="G839" s="85" t="s">
        <v>558</v>
      </c>
      <c r="H839" s="86" t="s">
        <v>559</v>
      </c>
      <c r="I839" s="87" t="str">
        <f t="shared" si="34"/>
        <v>Golay0139_S0497</v>
      </c>
      <c r="J839" s="87" t="str">
        <f t="shared" si="35"/>
        <v>gtaGTAGAGGTAGAGcgACACACCGCCCGTCGCTACT</v>
      </c>
      <c r="K839" s="54" t="s">
        <v>625</v>
      </c>
      <c r="L839" s="60" t="s">
        <v>1931</v>
      </c>
      <c r="M839" s="54" t="s">
        <v>561</v>
      </c>
      <c r="N839" s="85">
        <v>5</v>
      </c>
      <c r="O839" s="54" t="s">
        <v>564</v>
      </c>
      <c r="P839" s="54">
        <v>37</v>
      </c>
    </row>
    <row r="840" spans="2:16">
      <c r="B840" s="54" t="s">
        <v>33</v>
      </c>
      <c r="C840" s="54" t="s">
        <v>1609</v>
      </c>
      <c r="D840" s="54" t="s">
        <v>505</v>
      </c>
      <c r="E840" s="60" t="s">
        <v>506</v>
      </c>
      <c r="F840" s="85" t="s">
        <v>557</v>
      </c>
      <c r="G840" s="85" t="s">
        <v>558</v>
      </c>
      <c r="H840" s="86" t="s">
        <v>559</v>
      </c>
      <c r="I840" s="87" t="str">
        <f t="shared" si="34"/>
        <v>Golay0140_S0873</v>
      </c>
      <c r="J840" s="87" t="str">
        <f t="shared" si="35"/>
        <v>gtaCGTGATCCGCTAcgACACACCGCCCGTCGCTACT</v>
      </c>
      <c r="K840" s="54" t="s">
        <v>625</v>
      </c>
      <c r="L840" s="60" t="s">
        <v>1931</v>
      </c>
      <c r="M840" s="54" t="s">
        <v>561</v>
      </c>
      <c r="N840" s="85">
        <v>5</v>
      </c>
      <c r="O840" s="54" t="s">
        <v>564</v>
      </c>
      <c r="P840" s="54">
        <v>37</v>
      </c>
    </row>
    <row r="841" spans="2:16">
      <c r="B841" s="54" t="s">
        <v>32</v>
      </c>
      <c r="C841" s="54" t="s">
        <v>1610</v>
      </c>
      <c r="D841" s="54" t="s">
        <v>507</v>
      </c>
      <c r="E841" s="60" t="s">
        <v>508</v>
      </c>
      <c r="F841" s="85" t="s">
        <v>557</v>
      </c>
      <c r="G841" s="85" t="s">
        <v>558</v>
      </c>
      <c r="H841" s="86" t="s">
        <v>559</v>
      </c>
      <c r="I841" s="87" t="str">
        <f t="shared" si="34"/>
        <v>Golay0141_S0486</v>
      </c>
      <c r="J841" s="87" t="str">
        <f t="shared" si="35"/>
        <v>gtaGGTTATTTGGCGcgACACACCGCCCGTCGCTACT</v>
      </c>
      <c r="K841" s="54" t="s">
        <v>625</v>
      </c>
      <c r="L841" s="60" t="s">
        <v>1931</v>
      </c>
      <c r="M841" s="54" t="s">
        <v>561</v>
      </c>
      <c r="N841" s="85">
        <v>5</v>
      </c>
      <c r="O841" s="54" t="s">
        <v>564</v>
      </c>
      <c r="P841" s="54">
        <v>37</v>
      </c>
    </row>
    <row r="842" spans="2:16">
      <c r="B842" s="54" t="s">
        <v>31</v>
      </c>
      <c r="C842" s="54" t="s">
        <v>1611</v>
      </c>
      <c r="D842" s="54" t="s">
        <v>509</v>
      </c>
      <c r="E842" s="60" t="s">
        <v>510</v>
      </c>
      <c r="F842" s="85" t="s">
        <v>557</v>
      </c>
      <c r="G842" s="85" t="s">
        <v>558</v>
      </c>
      <c r="H842" s="86" t="s">
        <v>559</v>
      </c>
      <c r="I842" s="87" t="str">
        <f t="shared" si="34"/>
        <v>Golay1510_S0858</v>
      </c>
      <c r="J842" s="87" t="str">
        <f t="shared" si="35"/>
        <v>gtaACGGTACCCTACcgACACACCGCCCGTCGCTACT</v>
      </c>
      <c r="K842" s="54" t="s">
        <v>625</v>
      </c>
      <c r="L842" s="60" t="s">
        <v>1931</v>
      </c>
      <c r="M842" s="54" t="s">
        <v>561</v>
      </c>
      <c r="N842" s="85">
        <v>5</v>
      </c>
      <c r="O842" s="54" t="s">
        <v>564</v>
      </c>
      <c r="P842" s="54">
        <v>37</v>
      </c>
    </row>
    <row r="843" spans="2:16">
      <c r="B843" s="54" t="s">
        <v>30</v>
      </c>
      <c r="C843" s="54" t="s">
        <v>1612</v>
      </c>
      <c r="D843" s="54" t="s">
        <v>511</v>
      </c>
      <c r="E843" s="60" t="s">
        <v>512</v>
      </c>
      <c r="F843" s="85" t="s">
        <v>557</v>
      </c>
      <c r="G843" s="85" t="s">
        <v>558</v>
      </c>
      <c r="H843" s="86" t="s">
        <v>559</v>
      </c>
      <c r="I843" s="87" t="str">
        <f t="shared" si="34"/>
        <v>Golay1511_S0396</v>
      </c>
      <c r="J843" s="87" t="str">
        <f t="shared" si="35"/>
        <v>gtaTCATAGGGTAGTcgACACACCGCCCGTCGCTACT</v>
      </c>
      <c r="K843" s="54" t="s">
        <v>625</v>
      </c>
      <c r="L843" s="60" t="s">
        <v>1931</v>
      </c>
      <c r="M843" s="54" t="s">
        <v>561</v>
      </c>
      <c r="N843" s="85">
        <v>5</v>
      </c>
      <c r="O843" s="54" t="s">
        <v>564</v>
      </c>
      <c r="P843" s="54">
        <v>37</v>
      </c>
    </row>
    <row r="844" spans="2:16">
      <c r="B844" s="54" t="s">
        <v>29</v>
      </c>
      <c r="C844" s="54" t="s">
        <v>1613</v>
      </c>
      <c r="D844" s="54" t="s">
        <v>513</v>
      </c>
      <c r="E844" s="60" t="s">
        <v>514</v>
      </c>
      <c r="F844" s="85" t="s">
        <v>557</v>
      </c>
      <c r="G844" s="85" t="s">
        <v>558</v>
      </c>
      <c r="H844" s="86" t="s">
        <v>559</v>
      </c>
      <c r="I844" s="87" t="str">
        <f t="shared" si="34"/>
        <v>Golay1512_S0891</v>
      </c>
      <c r="J844" s="87" t="str">
        <f t="shared" si="35"/>
        <v>gtaATGGAGTTGTTGcgACACACCGCCCGTCGCTACT</v>
      </c>
      <c r="K844" s="54" t="s">
        <v>625</v>
      </c>
      <c r="L844" s="60" t="s">
        <v>1931</v>
      </c>
      <c r="M844" s="54" t="s">
        <v>561</v>
      </c>
      <c r="N844" s="85">
        <v>5</v>
      </c>
      <c r="O844" s="54" t="s">
        <v>564</v>
      </c>
      <c r="P844" s="54">
        <v>37</v>
      </c>
    </row>
    <row r="845" spans="2:16">
      <c r="B845" s="54" t="s">
        <v>28</v>
      </c>
      <c r="C845" s="54" t="s">
        <v>1614</v>
      </c>
      <c r="D845" s="54" t="s">
        <v>515</v>
      </c>
      <c r="E845" s="60" t="s">
        <v>516</v>
      </c>
      <c r="F845" s="85" t="s">
        <v>557</v>
      </c>
      <c r="G845" s="85" t="s">
        <v>558</v>
      </c>
      <c r="H845" s="86" t="s">
        <v>559</v>
      </c>
      <c r="I845" s="87" t="str">
        <f t="shared" si="34"/>
        <v>Golay1513_S0554</v>
      </c>
      <c r="J845" s="87" t="str">
        <f t="shared" si="35"/>
        <v>gtaCGTATCTCAGGAcgACACACCGCCCGTCGCTACT</v>
      </c>
      <c r="K845" s="54" t="s">
        <v>625</v>
      </c>
      <c r="L845" s="60" t="s">
        <v>1931</v>
      </c>
      <c r="M845" s="54" t="s">
        <v>561</v>
      </c>
      <c r="N845" s="85">
        <v>5</v>
      </c>
      <c r="O845" s="54" t="s">
        <v>564</v>
      </c>
      <c r="P845" s="54">
        <v>37</v>
      </c>
    </row>
    <row r="846" spans="2:16">
      <c r="B846" s="54" t="s">
        <v>27</v>
      </c>
      <c r="C846" s="54" t="s">
        <v>1615</v>
      </c>
      <c r="D846" s="54" t="s">
        <v>517</v>
      </c>
      <c r="E846" s="60" t="s">
        <v>518</v>
      </c>
      <c r="F846" s="85" t="s">
        <v>557</v>
      </c>
      <c r="G846" s="85" t="s">
        <v>558</v>
      </c>
      <c r="H846" s="86" t="s">
        <v>559</v>
      </c>
      <c r="I846" s="87" t="str">
        <f t="shared" si="34"/>
        <v>Golay1514_S0757</v>
      </c>
      <c r="J846" s="87" t="str">
        <f t="shared" si="35"/>
        <v>gtaTAGTTCGGTGACcgACACACCGCCCGTCGCTACT</v>
      </c>
      <c r="K846" s="54" t="s">
        <v>625</v>
      </c>
      <c r="L846" s="60" t="s">
        <v>1931</v>
      </c>
      <c r="M846" s="54" t="s">
        <v>561</v>
      </c>
      <c r="N846" s="85">
        <v>5</v>
      </c>
      <c r="O846" s="54" t="s">
        <v>564</v>
      </c>
      <c r="P846" s="54">
        <v>37</v>
      </c>
    </row>
    <row r="847" spans="2:16">
      <c r="B847" s="54" t="s">
        <v>26</v>
      </c>
      <c r="C847" s="54" t="s">
        <v>1616</v>
      </c>
      <c r="D847" s="54" t="s">
        <v>519</v>
      </c>
      <c r="E847" s="60" t="s">
        <v>520</v>
      </c>
      <c r="F847" s="85" t="s">
        <v>557</v>
      </c>
      <c r="G847" s="85" t="s">
        <v>558</v>
      </c>
      <c r="H847" s="86" t="s">
        <v>559</v>
      </c>
      <c r="I847" s="87" t="str">
        <f t="shared" si="34"/>
        <v>Golay1515_S0663</v>
      </c>
      <c r="J847" s="87" t="str">
        <f t="shared" si="35"/>
        <v>gtaCCATGGCTGTGTcgACACACCGCCCGTCGCTACT</v>
      </c>
      <c r="K847" s="54" t="s">
        <v>625</v>
      </c>
      <c r="L847" s="60" t="s">
        <v>1931</v>
      </c>
      <c r="M847" s="54" t="s">
        <v>561</v>
      </c>
      <c r="N847" s="85">
        <v>5</v>
      </c>
      <c r="O847" s="54" t="s">
        <v>564</v>
      </c>
      <c r="P847" s="54">
        <v>37</v>
      </c>
    </row>
    <row r="848" spans="2:16">
      <c r="B848" s="54" t="s">
        <v>24</v>
      </c>
      <c r="C848" s="54" t="s">
        <v>1617</v>
      </c>
      <c r="D848" s="54" t="s">
        <v>521</v>
      </c>
      <c r="E848" s="60" t="s">
        <v>522</v>
      </c>
      <c r="F848" s="85" t="s">
        <v>557</v>
      </c>
      <c r="G848" s="85" t="s">
        <v>558</v>
      </c>
      <c r="H848" s="86" t="s">
        <v>559</v>
      </c>
      <c r="I848" s="87" t="str">
        <f t="shared" si="34"/>
        <v>Golay1516_S0979</v>
      </c>
      <c r="J848" s="87" t="str">
        <f t="shared" si="35"/>
        <v>gtaCTAGTCGCTGGTcgACACACCGCCCGTCGCTACT</v>
      </c>
      <c r="K848" s="54" t="s">
        <v>625</v>
      </c>
      <c r="L848" s="60" t="s">
        <v>1931</v>
      </c>
      <c r="M848" s="54" t="s">
        <v>561</v>
      </c>
      <c r="N848" s="85">
        <v>5</v>
      </c>
      <c r="O848" s="54" t="s">
        <v>564</v>
      </c>
      <c r="P848" s="54">
        <v>37</v>
      </c>
    </row>
    <row r="849" spans="2:16">
      <c r="B849" s="54" t="s">
        <v>23</v>
      </c>
      <c r="C849" s="54" t="s">
        <v>1618</v>
      </c>
      <c r="D849" s="54" t="s">
        <v>523</v>
      </c>
      <c r="E849" s="60" t="s">
        <v>524</v>
      </c>
      <c r="F849" s="85" t="s">
        <v>557</v>
      </c>
      <c r="G849" s="85" t="s">
        <v>558</v>
      </c>
      <c r="H849" s="86" t="s">
        <v>559</v>
      </c>
      <c r="I849" s="87" t="str">
        <f t="shared" si="34"/>
        <v>Golay1517_S0773</v>
      </c>
      <c r="J849" s="87" t="str">
        <f t="shared" si="35"/>
        <v>gtaTCCAAGCGTCACcgACACACCGCCCGTCGCTACT</v>
      </c>
      <c r="K849" s="54" t="s">
        <v>625</v>
      </c>
      <c r="L849" s="60" t="s">
        <v>1931</v>
      </c>
      <c r="M849" s="54" t="s">
        <v>561</v>
      </c>
      <c r="N849" s="85">
        <v>5</v>
      </c>
      <c r="O849" s="54" t="s">
        <v>564</v>
      </c>
      <c r="P849" s="54">
        <v>37</v>
      </c>
    </row>
    <row r="850" spans="2:16">
      <c r="B850" s="54" t="s">
        <v>22</v>
      </c>
      <c r="C850" s="54" t="s">
        <v>1619</v>
      </c>
      <c r="D850" s="54" t="s">
        <v>525</v>
      </c>
      <c r="E850" s="60" t="s">
        <v>526</v>
      </c>
      <c r="F850" s="85" t="s">
        <v>557</v>
      </c>
      <c r="G850" s="85" t="s">
        <v>558</v>
      </c>
      <c r="H850" s="86" t="s">
        <v>559</v>
      </c>
      <c r="I850" s="87" t="str">
        <f t="shared" si="34"/>
        <v>Golay1518_S0695</v>
      </c>
      <c r="J850" s="87" t="str">
        <f t="shared" si="35"/>
        <v>gtaGCTTCATTTCTGcgACACACCGCCCGTCGCTACT</v>
      </c>
      <c r="K850" s="54" t="s">
        <v>625</v>
      </c>
      <c r="L850" s="60" t="s">
        <v>1931</v>
      </c>
      <c r="M850" s="54" t="s">
        <v>561</v>
      </c>
      <c r="N850" s="85">
        <v>5</v>
      </c>
      <c r="O850" s="54" t="s">
        <v>564</v>
      </c>
      <c r="P850" s="54">
        <v>37</v>
      </c>
    </row>
    <row r="851" spans="2:16">
      <c r="B851" s="54" t="s">
        <v>21</v>
      </c>
      <c r="C851" s="54" t="s">
        <v>1620</v>
      </c>
      <c r="D851" s="54" t="s">
        <v>527</v>
      </c>
      <c r="E851" s="60" t="s">
        <v>528</v>
      </c>
      <c r="F851" s="85" t="s">
        <v>557</v>
      </c>
      <c r="G851" s="85" t="s">
        <v>558</v>
      </c>
      <c r="H851" s="86" t="s">
        <v>559</v>
      </c>
      <c r="I851" s="87" t="str">
        <f t="shared" si="34"/>
        <v>Golay1519_S0974</v>
      </c>
      <c r="J851" s="87" t="str">
        <f t="shared" si="35"/>
        <v>gtaAACTTGGCCGTAcgACACACCGCCCGTCGCTACT</v>
      </c>
      <c r="K851" s="54" t="s">
        <v>625</v>
      </c>
      <c r="L851" s="60" t="s">
        <v>1931</v>
      </c>
      <c r="M851" s="54" t="s">
        <v>561</v>
      </c>
      <c r="N851" s="85">
        <v>5</v>
      </c>
      <c r="O851" s="54" t="s">
        <v>564</v>
      </c>
      <c r="P851" s="54">
        <v>37</v>
      </c>
    </row>
    <row r="852" spans="2:16">
      <c r="B852" s="54" t="s">
        <v>20</v>
      </c>
      <c r="C852" s="54" t="s">
        <v>1621</v>
      </c>
      <c r="D852" s="54" t="s">
        <v>529</v>
      </c>
      <c r="E852" s="60" t="s">
        <v>530</v>
      </c>
      <c r="F852" s="85" t="s">
        <v>557</v>
      </c>
      <c r="G852" s="85" t="s">
        <v>558</v>
      </c>
      <c r="H852" s="86" t="s">
        <v>559</v>
      </c>
      <c r="I852" s="87" t="str">
        <f t="shared" si="34"/>
        <v>Golay1520_S0506</v>
      </c>
      <c r="J852" s="87" t="str">
        <f t="shared" si="35"/>
        <v>gtaCATACGATACAGcgACACACCGCCCGTCGCTACT</v>
      </c>
      <c r="K852" s="54" t="s">
        <v>625</v>
      </c>
      <c r="L852" s="60" t="s">
        <v>1931</v>
      </c>
      <c r="M852" s="54" t="s">
        <v>561</v>
      </c>
      <c r="N852" s="85">
        <v>5</v>
      </c>
      <c r="O852" s="54" t="s">
        <v>564</v>
      </c>
      <c r="P852" s="54">
        <v>37</v>
      </c>
    </row>
    <row r="853" spans="2:16">
      <c r="B853" s="54" t="s">
        <v>19</v>
      </c>
      <c r="C853" s="54" t="s">
        <v>1622</v>
      </c>
      <c r="D853" s="54" t="s">
        <v>531</v>
      </c>
      <c r="E853" s="60" t="s">
        <v>532</v>
      </c>
      <c r="F853" s="85" t="s">
        <v>557</v>
      </c>
      <c r="G853" s="85" t="s">
        <v>558</v>
      </c>
      <c r="H853" s="86" t="s">
        <v>559</v>
      </c>
      <c r="I853" s="87" t="str">
        <f t="shared" si="34"/>
        <v>Golay1521_S0801</v>
      </c>
      <c r="J853" s="87" t="str">
        <f t="shared" si="35"/>
        <v>gtaGGTTGAGAAGAGcgACACACCGCCCGTCGCTACT</v>
      </c>
      <c r="K853" s="54" t="s">
        <v>625</v>
      </c>
      <c r="L853" s="60" t="s">
        <v>1931</v>
      </c>
      <c r="M853" s="54" t="s">
        <v>561</v>
      </c>
      <c r="N853" s="85">
        <v>5</v>
      </c>
      <c r="O853" s="54" t="s">
        <v>564</v>
      </c>
      <c r="P853" s="54">
        <v>37</v>
      </c>
    </row>
    <row r="854" spans="2:16">
      <c r="B854" s="54" t="s">
        <v>18</v>
      </c>
      <c r="C854" s="54" t="s">
        <v>1623</v>
      </c>
      <c r="D854" s="54" t="s">
        <v>533</v>
      </c>
      <c r="E854" s="60" t="s">
        <v>534</v>
      </c>
      <c r="F854" s="85" t="s">
        <v>557</v>
      </c>
      <c r="G854" s="85" t="s">
        <v>558</v>
      </c>
      <c r="H854" s="86" t="s">
        <v>559</v>
      </c>
      <c r="I854" s="87" t="str">
        <f t="shared" si="34"/>
        <v>Golay1522_S0399</v>
      </c>
      <c r="J854" s="87" t="str">
        <f t="shared" si="35"/>
        <v>gtaCTGGGAGTTGTTcgACACACCGCCCGTCGCTACT</v>
      </c>
      <c r="K854" s="54" t="s">
        <v>625</v>
      </c>
      <c r="L854" s="60" t="s">
        <v>1931</v>
      </c>
      <c r="M854" s="54" t="s">
        <v>561</v>
      </c>
      <c r="N854" s="85">
        <v>5</v>
      </c>
      <c r="O854" s="54" t="s">
        <v>564</v>
      </c>
      <c r="P854" s="54">
        <v>37</v>
      </c>
    </row>
    <row r="855" spans="2:16">
      <c r="B855" s="54" t="s">
        <v>17</v>
      </c>
      <c r="C855" s="54" t="s">
        <v>1930</v>
      </c>
      <c r="D855" s="54" t="s">
        <v>535</v>
      </c>
      <c r="E855" s="60" t="s">
        <v>536</v>
      </c>
      <c r="F855" s="85" t="s">
        <v>557</v>
      </c>
      <c r="G855" s="85" t="s">
        <v>558</v>
      </c>
      <c r="H855" s="86" t="s">
        <v>559</v>
      </c>
      <c r="I855" s="87" t="str">
        <f t="shared" si="34"/>
        <v>Golay1523_S0753</v>
      </c>
      <c r="J855" s="87" t="str">
        <f t="shared" si="35"/>
        <v>gtaATCATCTCGGCGcgACACACCGCCCGTCGCTACT</v>
      </c>
      <c r="K855" s="54" t="s">
        <v>625</v>
      </c>
      <c r="L855" s="60" t="s">
        <v>1931</v>
      </c>
      <c r="M855" s="54" t="s">
        <v>561</v>
      </c>
      <c r="N855" s="85">
        <v>5</v>
      </c>
      <c r="O855" s="54" t="s">
        <v>564</v>
      </c>
      <c r="P855" s="54">
        <v>37</v>
      </c>
    </row>
    <row r="856" spans="2:16">
      <c r="B856" s="54" t="s">
        <v>16</v>
      </c>
      <c r="C856" s="54" t="s">
        <v>1625</v>
      </c>
      <c r="D856" s="54" t="s">
        <v>537</v>
      </c>
      <c r="E856" s="60" t="s">
        <v>538</v>
      </c>
      <c r="F856" s="85" t="s">
        <v>557</v>
      </c>
      <c r="G856" s="85" t="s">
        <v>558</v>
      </c>
      <c r="H856" s="86" t="s">
        <v>559</v>
      </c>
      <c r="I856" s="87" t="str">
        <f t="shared" si="34"/>
        <v>Golay1524_S0381</v>
      </c>
      <c r="J856" s="87" t="str">
        <f t="shared" si="35"/>
        <v>gtaATTACCCACAGGcgACACACCGCCCGTCGCTACT</v>
      </c>
      <c r="K856" s="54" t="s">
        <v>625</v>
      </c>
      <c r="L856" s="60" t="s">
        <v>1931</v>
      </c>
      <c r="M856" s="54" t="s">
        <v>561</v>
      </c>
      <c r="N856" s="85">
        <v>5</v>
      </c>
      <c r="O856" s="54" t="s">
        <v>564</v>
      </c>
      <c r="P856" s="54">
        <v>37</v>
      </c>
    </row>
    <row r="857" spans="2:16">
      <c r="B857" s="54" t="s">
        <v>15</v>
      </c>
      <c r="C857" s="54" t="s">
        <v>1626</v>
      </c>
      <c r="D857" s="54" t="s">
        <v>539</v>
      </c>
      <c r="E857" s="60" t="s">
        <v>540</v>
      </c>
      <c r="F857" s="85" t="s">
        <v>557</v>
      </c>
      <c r="G857" s="85" t="s">
        <v>558</v>
      </c>
      <c r="H857" s="86" t="s">
        <v>559</v>
      </c>
      <c r="I857" s="87" t="str">
        <f t="shared" si="34"/>
        <v>Golay1525_S0582</v>
      </c>
      <c r="J857" s="87" t="str">
        <f t="shared" si="35"/>
        <v>gtaCACATCAGCGCTcgACACACCGCCCGTCGCTACT</v>
      </c>
      <c r="K857" s="54" t="s">
        <v>625</v>
      </c>
      <c r="L857" s="60" t="s">
        <v>1931</v>
      </c>
      <c r="M857" s="54" t="s">
        <v>561</v>
      </c>
      <c r="N857" s="85">
        <v>5</v>
      </c>
      <c r="O857" s="54" t="s">
        <v>564</v>
      </c>
      <c r="P857" s="54">
        <v>37</v>
      </c>
    </row>
    <row r="858" spans="2:16">
      <c r="B858" s="54" t="s">
        <v>14</v>
      </c>
      <c r="C858" s="54" t="s">
        <v>1627</v>
      </c>
      <c r="D858" s="54" t="s">
        <v>541</v>
      </c>
      <c r="E858" s="60" t="s">
        <v>542</v>
      </c>
      <c r="F858" s="85" t="s">
        <v>557</v>
      </c>
      <c r="G858" s="85" t="s">
        <v>558</v>
      </c>
      <c r="H858" s="86" t="s">
        <v>559</v>
      </c>
      <c r="I858" s="87" t="str">
        <f t="shared" si="34"/>
        <v>Golay1526_S0733</v>
      </c>
      <c r="J858" s="87" t="str">
        <f t="shared" si="35"/>
        <v>gtaTGACCATAGTGAcgACACACCGCCCGTCGCTACT</v>
      </c>
      <c r="K858" s="54" t="s">
        <v>625</v>
      </c>
      <c r="L858" s="60" t="s">
        <v>1931</v>
      </c>
      <c r="M858" s="54" t="s">
        <v>561</v>
      </c>
      <c r="N858" s="85">
        <v>5</v>
      </c>
      <c r="O858" s="54" t="s">
        <v>564</v>
      </c>
      <c r="P858" s="54">
        <v>37</v>
      </c>
    </row>
    <row r="859" spans="2:16">
      <c r="B859" s="54" t="s">
        <v>13</v>
      </c>
      <c r="C859" s="54" t="s">
        <v>1628</v>
      </c>
      <c r="D859" s="54" t="s">
        <v>543</v>
      </c>
      <c r="E859" s="60" t="s">
        <v>544</v>
      </c>
      <c r="F859" s="85" t="s">
        <v>557</v>
      </c>
      <c r="G859" s="85" t="s">
        <v>558</v>
      </c>
      <c r="H859" s="86" t="s">
        <v>559</v>
      </c>
      <c r="I859" s="87" t="str">
        <f t="shared" si="34"/>
        <v>Golay1527_S0594</v>
      </c>
      <c r="J859" s="87" t="str">
        <f t="shared" si="35"/>
        <v>gtaGATAAGCGCCTTcgACACACCGCCCGTCGCTACT</v>
      </c>
      <c r="K859" s="54" t="s">
        <v>625</v>
      </c>
      <c r="L859" s="60" t="s">
        <v>1931</v>
      </c>
      <c r="M859" s="54" t="s">
        <v>561</v>
      </c>
      <c r="N859" s="85">
        <v>5</v>
      </c>
      <c r="O859" s="54" t="s">
        <v>564</v>
      </c>
      <c r="P859" s="54">
        <v>37</v>
      </c>
    </row>
    <row r="860" spans="2:16">
      <c r="B860" s="54" t="s">
        <v>12</v>
      </c>
      <c r="C860" s="54" t="s">
        <v>1629</v>
      </c>
      <c r="D860" s="54" t="s">
        <v>545</v>
      </c>
      <c r="E860" s="60" t="s">
        <v>546</v>
      </c>
      <c r="F860" s="85" t="s">
        <v>557</v>
      </c>
      <c r="G860" s="85" t="s">
        <v>558</v>
      </c>
      <c r="H860" s="86" t="s">
        <v>559</v>
      </c>
      <c r="I860" s="87" t="str">
        <f t="shared" si="34"/>
        <v>Golay1528_S0817</v>
      </c>
      <c r="J860" s="87" t="str">
        <f t="shared" si="35"/>
        <v>gtaTAGTCTAAGGGTcgACACACCGCCCGTCGCTACT</v>
      </c>
      <c r="K860" s="54" t="s">
        <v>625</v>
      </c>
      <c r="L860" s="60" t="s">
        <v>1931</v>
      </c>
      <c r="M860" s="54" t="s">
        <v>561</v>
      </c>
      <c r="N860" s="85">
        <v>5</v>
      </c>
      <c r="O860" s="54" t="s">
        <v>564</v>
      </c>
      <c r="P860" s="54">
        <v>37</v>
      </c>
    </row>
    <row r="861" spans="2:16">
      <c r="B861" s="54" t="s">
        <v>11</v>
      </c>
      <c r="C861" s="54" t="s">
        <v>1630</v>
      </c>
      <c r="D861" s="54" t="s">
        <v>547</v>
      </c>
      <c r="E861" s="60" t="s">
        <v>548</v>
      </c>
      <c r="F861" s="85" t="s">
        <v>557</v>
      </c>
      <c r="G861" s="85" t="s">
        <v>558</v>
      </c>
      <c r="H861" s="86" t="s">
        <v>559</v>
      </c>
      <c r="I861" s="87" t="str">
        <f t="shared" si="34"/>
        <v>Golay1529_S0482</v>
      </c>
      <c r="J861" s="87" t="str">
        <f t="shared" si="35"/>
        <v>gtaAATTAGGCGTGTcgACACACCGCCCGTCGCTACT</v>
      </c>
      <c r="K861" s="54" t="s">
        <v>625</v>
      </c>
      <c r="L861" s="60" t="s">
        <v>1931</v>
      </c>
      <c r="M861" s="54" t="s">
        <v>561</v>
      </c>
      <c r="N861" s="85">
        <v>5</v>
      </c>
      <c r="O861" s="54" t="s">
        <v>564</v>
      </c>
      <c r="P861" s="54">
        <v>37</v>
      </c>
    </row>
    <row r="862" spans="2:16">
      <c r="B862" s="54" t="s">
        <v>10</v>
      </c>
      <c r="C862" s="84" t="s">
        <v>1631</v>
      </c>
      <c r="D862" s="54" t="s">
        <v>549</v>
      </c>
      <c r="E862" s="60" t="s">
        <v>550</v>
      </c>
      <c r="F862" s="85" t="s">
        <v>557</v>
      </c>
      <c r="G862" s="85" t="s">
        <v>558</v>
      </c>
      <c r="H862" s="86" t="s">
        <v>559</v>
      </c>
      <c r="I862" s="87" t="str">
        <f t="shared" si="34"/>
        <v>Golay1530_S0977D</v>
      </c>
      <c r="J862" s="87" t="str">
        <f t="shared" si="35"/>
        <v>gtaTGCTCTTGCTCTcgACACACCGCCCGTCGCTACT</v>
      </c>
      <c r="K862" s="54" t="s">
        <v>625</v>
      </c>
      <c r="L862" s="60" t="s">
        <v>1931</v>
      </c>
      <c r="M862" s="54" t="s">
        <v>561</v>
      </c>
      <c r="N862" s="85">
        <v>5</v>
      </c>
      <c r="O862" s="54" t="s">
        <v>564</v>
      </c>
      <c r="P862" s="54">
        <v>37</v>
      </c>
    </row>
    <row r="863" spans="2:16">
      <c r="B863" s="54" t="s">
        <v>9</v>
      </c>
      <c r="C863" s="84" t="s">
        <v>1632</v>
      </c>
      <c r="D863" s="54" t="s">
        <v>551</v>
      </c>
      <c r="E863" s="60" t="s">
        <v>552</v>
      </c>
      <c r="F863" s="85" t="s">
        <v>557</v>
      </c>
      <c r="G863" s="85" t="s">
        <v>558</v>
      </c>
      <c r="H863" s="86" t="s">
        <v>559</v>
      </c>
      <c r="I863" s="87" t="str">
        <f t="shared" si="34"/>
        <v>Golay1531_S0386D</v>
      </c>
      <c r="J863" s="87" t="str">
        <f t="shared" si="35"/>
        <v>gtaTCCACTAGAGCAcgACACACCGCCCGTCGCTACT</v>
      </c>
      <c r="K863" s="54" t="s">
        <v>625</v>
      </c>
      <c r="L863" s="60" t="s">
        <v>1931</v>
      </c>
      <c r="M863" s="54" t="s">
        <v>561</v>
      </c>
      <c r="N863" s="85">
        <v>5</v>
      </c>
      <c r="O863" s="54" t="s">
        <v>564</v>
      </c>
      <c r="P863" s="54">
        <v>37</v>
      </c>
    </row>
    <row r="864" spans="2:16">
      <c r="B864" s="54" t="s">
        <v>8</v>
      </c>
      <c r="C864" s="84" t="s">
        <v>1633</v>
      </c>
      <c r="D864" s="54" t="s">
        <v>553</v>
      </c>
      <c r="E864" s="60" t="s">
        <v>554</v>
      </c>
      <c r="F864" s="85" t="s">
        <v>557</v>
      </c>
      <c r="G864" s="85" t="s">
        <v>558</v>
      </c>
      <c r="H864" s="86" t="s">
        <v>559</v>
      </c>
      <c r="I864" s="87" t="str">
        <f t="shared" si="34"/>
        <v>Golay1532_S0616D</v>
      </c>
      <c r="J864" s="87" t="str">
        <f t="shared" si="35"/>
        <v>gtaCATTGCAAAGCAcgACACACCGCCCGTCGCTACT</v>
      </c>
      <c r="K864" s="54" t="s">
        <v>625</v>
      </c>
      <c r="L864" s="60" t="s">
        <v>1931</v>
      </c>
      <c r="M864" s="54" t="s">
        <v>561</v>
      </c>
      <c r="N864" s="85">
        <v>5</v>
      </c>
      <c r="O864" s="54" t="s">
        <v>564</v>
      </c>
      <c r="P864" s="54">
        <v>37</v>
      </c>
    </row>
    <row r="865" spans="1:18">
      <c r="B865" s="54" t="s">
        <v>7</v>
      </c>
      <c r="C865" s="84" t="s">
        <v>1634</v>
      </c>
      <c r="D865" s="54" t="s">
        <v>555</v>
      </c>
      <c r="E865" s="60" t="s">
        <v>556</v>
      </c>
      <c r="F865" s="85" t="s">
        <v>557</v>
      </c>
      <c r="G865" s="85" t="s">
        <v>558</v>
      </c>
      <c r="H865" s="86" t="s">
        <v>559</v>
      </c>
      <c r="I865" s="87" t="str">
        <f t="shared" si="34"/>
        <v>Golay1533_S1025D</v>
      </c>
      <c r="J865" s="87" t="str">
        <f t="shared" si="35"/>
        <v>gtaGACGGCTATGTTcgACACACCGCCCGTCGCTACT</v>
      </c>
      <c r="K865" s="54" t="s">
        <v>625</v>
      </c>
      <c r="L865" s="60" t="s">
        <v>1931</v>
      </c>
      <c r="M865" s="54" t="s">
        <v>561</v>
      </c>
      <c r="N865" s="85">
        <v>5</v>
      </c>
      <c r="O865" s="54" t="s">
        <v>564</v>
      </c>
      <c r="P865" s="54">
        <v>37</v>
      </c>
    </row>
    <row r="866" spans="1:18">
      <c r="A866" s="58" t="s">
        <v>616</v>
      </c>
      <c r="B866" s="43" t="s">
        <v>103</v>
      </c>
      <c r="C866" s="59" t="s">
        <v>1636</v>
      </c>
      <c r="D866" s="59" t="s">
        <v>365</v>
      </c>
      <c r="E866" s="88" t="s">
        <v>366</v>
      </c>
      <c r="F866" s="89" t="s">
        <v>557</v>
      </c>
      <c r="G866" s="89" t="s">
        <v>558</v>
      </c>
      <c r="H866" s="76" t="s">
        <v>559</v>
      </c>
      <c r="I866" s="90" t="str">
        <f>(D866&amp;"_"&amp;C866)</f>
        <v>Golay0070_S1019</v>
      </c>
      <c r="J866" s="90" t="str">
        <f>CONCATENATE(F866,E866,G866,H866)</f>
        <v>gtaTATCGACACAAGcgACACACCGCCCGTCGCTACT</v>
      </c>
      <c r="K866" s="59" t="s">
        <v>573</v>
      </c>
      <c r="L866" s="88" t="s">
        <v>769</v>
      </c>
      <c r="M866" s="59" t="s">
        <v>561</v>
      </c>
      <c r="N866" s="89">
        <v>5</v>
      </c>
      <c r="O866" s="59" t="s">
        <v>564</v>
      </c>
      <c r="P866" s="59">
        <v>37</v>
      </c>
      <c r="Q866" s="59"/>
      <c r="R866" s="59"/>
    </row>
    <row r="867" spans="1:18">
      <c r="A867" s="121" t="s">
        <v>1932</v>
      </c>
      <c r="B867" s="28" t="s">
        <v>102</v>
      </c>
      <c r="C867" s="54" t="s">
        <v>1637</v>
      </c>
      <c r="D867" s="54" t="s">
        <v>367</v>
      </c>
      <c r="E867" s="60" t="s">
        <v>368</v>
      </c>
      <c r="F867" s="85" t="s">
        <v>557</v>
      </c>
      <c r="G867" s="85" t="s">
        <v>558</v>
      </c>
      <c r="H867" s="86" t="s">
        <v>559</v>
      </c>
      <c r="I867" s="87" t="str">
        <f t="shared" ref="I867:I930" si="36">(D867&amp;"_"&amp;C867)</f>
        <v>Golay0071_S1040</v>
      </c>
      <c r="J867" s="87" t="str">
        <f t="shared" ref="J867:J930" si="37">CONCATENATE(F867,E867,G867,H867)</f>
        <v>gtaGATTCCGGCTCAcgACACACCGCCCGTCGCTACT</v>
      </c>
      <c r="K867" s="54" t="s">
        <v>573</v>
      </c>
      <c r="L867" s="60" t="s">
        <v>769</v>
      </c>
      <c r="M867" s="54" t="s">
        <v>561</v>
      </c>
      <c r="N867" s="85">
        <v>5</v>
      </c>
      <c r="O867" s="54" t="s">
        <v>564</v>
      </c>
      <c r="P867" s="54">
        <v>37</v>
      </c>
    </row>
    <row r="868" spans="1:18">
      <c r="B868" s="28" t="s">
        <v>101</v>
      </c>
      <c r="C868" s="54" t="s">
        <v>1638</v>
      </c>
      <c r="D868" s="54" t="s">
        <v>369</v>
      </c>
      <c r="E868" s="60" t="s">
        <v>370</v>
      </c>
      <c r="F868" s="85" t="s">
        <v>557</v>
      </c>
      <c r="G868" s="85" t="s">
        <v>558</v>
      </c>
      <c r="H868" s="86" t="s">
        <v>559</v>
      </c>
      <c r="I868" s="87" t="str">
        <f t="shared" si="36"/>
        <v>Golay0072_S0781</v>
      </c>
      <c r="J868" s="87" t="str">
        <f t="shared" si="37"/>
        <v>gtaCGTAATTGCCGCcgACACACCGCCCGTCGCTACT</v>
      </c>
      <c r="K868" s="54" t="s">
        <v>573</v>
      </c>
      <c r="L868" s="60" t="s">
        <v>769</v>
      </c>
      <c r="M868" s="54" t="s">
        <v>561</v>
      </c>
      <c r="N868" s="85">
        <v>5</v>
      </c>
      <c r="O868" s="54" t="s">
        <v>564</v>
      </c>
      <c r="P868" s="54">
        <v>37</v>
      </c>
    </row>
    <row r="869" spans="1:18">
      <c r="B869" s="28" t="s">
        <v>100</v>
      </c>
      <c r="C869" s="54" t="s">
        <v>1639</v>
      </c>
      <c r="D869" s="54" t="s">
        <v>371</v>
      </c>
      <c r="E869" s="60" t="s">
        <v>372</v>
      </c>
      <c r="F869" s="85" t="s">
        <v>557</v>
      </c>
      <c r="G869" s="85" t="s">
        <v>558</v>
      </c>
      <c r="H869" s="86" t="s">
        <v>559</v>
      </c>
      <c r="I869" s="87" t="str">
        <f t="shared" si="36"/>
        <v>Golay0073_S0535</v>
      </c>
      <c r="J869" s="87" t="str">
        <f t="shared" si="37"/>
        <v>gtaGGTGACTAGTTCcgACACACCGCCCGTCGCTACT</v>
      </c>
      <c r="K869" s="54" t="s">
        <v>573</v>
      </c>
      <c r="L869" s="60" t="s">
        <v>769</v>
      </c>
      <c r="M869" s="54" t="s">
        <v>561</v>
      </c>
      <c r="N869" s="85">
        <v>5</v>
      </c>
      <c r="O869" s="54" t="s">
        <v>564</v>
      </c>
      <c r="P869" s="54">
        <v>37</v>
      </c>
    </row>
    <row r="870" spans="1:18">
      <c r="A870" s="93"/>
      <c r="B870" s="28" t="s">
        <v>99</v>
      </c>
      <c r="C870" s="54" t="s">
        <v>1640</v>
      </c>
      <c r="D870" s="54" t="s">
        <v>373</v>
      </c>
      <c r="E870" s="60" t="s">
        <v>374</v>
      </c>
      <c r="F870" s="85" t="s">
        <v>557</v>
      </c>
      <c r="G870" s="85" t="s">
        <v>558</v>
      </c>
      <c r="H870" s="86" t="s">
        <v>559</v>
      </c>
      <c r="I870" s="87" t="str">
        <f t="shared" si="36"/>
        <v>Golay0074_S1028</v>
      </c>
      <c r="J870" s="87" t="str">
        <f t="shared" si="37"/>
        <v>gtaATGGGTTCCGTCcgACACACCGCCCGTCGCTACT</v>
      </c>
      <c r="K870" s="54" t="s">
        <v>573</v>
      </c>
      <c r="L870" s="60" t="s">
        <v>769</v>
      </c>
      <c r="M870" s="54" t="s">
        <v>561</v>
      </c>
      <c r="N870" s="85">
        <v>5</v>
      </c>
      <c r="O870" s="54" t="s">
        <v>564</v>
      </c>
      <c r="P870" s="54">
        <v>37</v>
      </c>
    </row>
    <row r="871" spans="1:18">
      <c r="B871" s="28" t="s">
        <v>98</v>
      </c>
      <c r="C871" s="54" t="s">
        <v>1641</v>
      </c>
      <c r="D871" s="54" t="s">
        <v>375</v>
      </c>
      <c r="E871" s="60" t="s">
        <v>376</v>
      </c>
      <c r="F871" s="85" t="s">
        <v>557</v>
      </c>
      <c r="G871" s="85" t="s">
        <v>558</v>
      </c>
      <c r="H871" s="86" t="s">
        <v>559</v>
      </c>
      <c r="I871" s="87" t="str">
        <f t="shared" si="36"/>
        <v>Golay0075_S0374</v>
      </c>
      <c r="J871" s="87" t="str">
        <f t="shared" si="37"/>
        <v>gtaTAGGCATGCTTGcgACACACCGCCCGTCGCTACT</v>
      </c>
      <c r="K871" s="54" t="s">
        <v>573</v>
      </c>
      <c r="L871" s="60" t="s">
        <v>769</v>
      </c>
      <c r="M871" s="54" t="s">
        <v>561</v>
      </c>
      <c r="N871" s="85">
        <v>5</v>
      </c>
      <c r="O871" s="54" t="s">
        <v>564</v>
      </c>
      <c r="P871" s="54">
        <v>37</v>
      </c>
    </row>
    <row r="872" spans="1:18">
      <c r="B872" s="28" t="s">
        <v>97</v>
      </c>
      <c r="C872" s="54" t="s">
        <v>1642</v>
      </c>
      <c r="D872" s="54" t="s">
        <v>377</v>
      </c>
      <c r="E872" s="60" t="s">
        <v>378</v>
      </c>
      <c r="F872" s="85" t="s">
        <v>557</v>
      </c>
      <c r="G872" s="85" t="s">
        <v>558</v>
      </c>
      <c r="H872" s="86" t="s">
        <v>559</v>
      </c>
      <c r="I872" s="87" t="str">
        <f t="shared" si="36"/>
        <v>Golay0076_S0459</v>
      </c>
      <c r="J872" s="87" t="str">
        <f t="shared" si="37"/>
        <v>gtaAACTAGTTCAGGcgACACACCGCCCGTCGCTACT</v>
      </c>
      <c r="K872" s="54" t="s">
        <v>573</v>
      </c>
      <c r="L872" s="60" t="s">
        <v>769</v>
      </c>
      <c r="M872" s="54" t="s">
        <v>561</v>
      </c>
      <c r="N872" s="85">
        <v>5</v>
      </c>
      <c r="O872" s="54" t="s">
        <v>564</v>
      </c>
      <c r="P872" s="54">
        <v>37</v>
      </c>
    </row>
    <row r="873" spans="1:18">
      <c r="B873" s="28" t="s">
        <v>96</v>
      </c>
      <c r="C873" s="54" t="s">
        <v>1643</v>
      </c>
      <c r="D873" s="54" t="s">
        <v>379</v>
      </c>
      <c r="E873" s="60" t="s">
        <v>380</v>
      </c>
      <c r="F873" s="85" t="s">
        <v>557</v>
      </c>
      <c r="G873" s="85" t="s">
        <v>558</v>
      </c>
      <c r="H873" s="86" t="s">
        <v>559</v>
      </c>
      <c r="I873" s="87" t="str">
        <f t="shared" si="36"/>
        <v>Golay0077_S0604</v>
      </c>
      <c r="J873" s="87" t="str">
        <f t="shared" si="37"/>
        <v>gtaATTCTGCCGAAGcgACACACCGCCCGTCGCTACT</v>
      </c>
      <c r="K873" s="54" t="s">
        <v>573</v>
      </c>
      <c r="L873" s="60" t="s">
        <v>769</v>
      </c>
      <c r="M873" s="54" t="s">
        <v>561</v>
      </c>
      <c r="N873" s="85">
        <v>5</v>
      </c>
      <c r="O873" s="54" t="s">
        <v>564</v>
      </c>
      <c r="P873" s="54">
        <v>37</v>
      </c>
    </row>
    <row r="874" spans="1:18">
      <c r="B874" s="28" t="s">
        <v>95</v>
      </c>
      <c r="C874" s="54" t="s">
        <v>1644</v>
      </c>
      <c r="D874" s="54" t="s">
        <v>381</v>
      </c>
      <c r="E874" s="60" t="s">
        <v>382</v>
      </c>
      <c r="F874" s="85" t="s">
        <v>557</v>
      </c>
      <c r="G874" s="85" t="s">
        <v>558</v>
      </c>
      <c r="H874" s="86" t="s">
        <v>559</v>
      </c>
      <c r="I874" s="87" t="str">
        <f t="shared" si="36"/>
        <v>Golay0078_S0684</v>
      </c>
      <c r="J874" s="87" t="str">
        <f t="shared" si="37"/>
        <v>gtaAGCATGTCCCGTcgACACACCGCCCGTCGCTACT</v>
      </c>
      <c r="K874" s="54" t="s">
        <v>573</v>
      </c>
      <c r="L874" s="60" t="s">
        <v>769</v>
      </c>
      <c r="M874" s="54" t="s">
        <v>561</v>
      </c>
      <c r="N874" s="85">
        <v>5</v>
      </c>
      <c r="O874" s="54" t="s">
        <v>564</v>
      </c>
      <c r="P874" s="54">
        <v>37</v>
      </c>
    </row>
    <row r="875" spans="1:18">
      <c r="B875" s="28" t="s">
        <v>94</v>
      </c>
      <c r="C875" s="54" t="s">
        <v>1645</v>
      </c>
      <c r="D875" s="54" t="s">
        <v>383</v>
      </c>
      <c r="E875" s="60" t="s">
        <v>384</v>
      </c>
      <c r="F875" s="85" t="s">
        <v>557</v>
      </c>
      <c r="G875" s="85" t="s">
        <v>558</v>
      </c>
      <c r="H875" s="86" t="s">
        <v>559</v>
      </c>
      <c r="I875" s="87" t="str">
        <f t="shared" si="36"/>
        <v>Golay0079_S0911</v>
      </c>
      <c r="J875" s="87" t="str">
        <f t="shared" si="37"/>
        <v>gtaGTACGATATGACcgACACACCGCCCGTCGCTACT</v>
      </c>
      <c r="K875" s="54" t="s">
        <v>573</v>
      </c>
      <c r="L875" s="60" t="s">
        <v>769</v>
      </c>
      <c r="M875" s="54" t="s">
        <v>561</v>
      </c>
      <c r="N875" s="85">
        <v>5</v>
      </c>
      <c r="O875" s="54" t="s">
        <v>564</v>
      </c>
      <c r="P875" s="54">
        <v>37</v>
      </c>
    </row>
    <row r="876" spans="1:18">
      <c r="B876" s="28" t="s">
        <v>93</v>
      </c>
      <c r="C876" s="54" t="s">
        <v>1646</v>
      </c>
      <c r="D876" s="54" t="s">
        <v>385</v>
      </c>
      <c r="E876" s="60" t="s">
        <v>386</v>
      </c>
      <c r="F876" s="85" t="s">
        <v>557</v>
      </c>
      <c r="G876" s="85" t="s">
        <v>558</v>
      </c>
      <c r="H876" s="86" t="s">
        <v>559</v>
      </c>
      <c r="I876" s="87" t="str">
        <f t="shared" si="36"/>
        <v>Golay0080_S0465</v>
      </c>
      <c r="J876" s="87" t="str">
        <f t="shared" si="37"/>
        <v>gtaGTGGTGGTTTCCcgACACACCGCCCGTCGCTACT</v>
      </c>
      <c r="K876" s="54" t="s">
        <v>573</v>
      </c>
      <c r="L876" s="60" t="s">
        <v>769</v>
      </c>
      <c r="M876" s="54" t="s">
        <v>561</v>
      </c>
      <c r="N876" s="85">
        <v>5</v>
      </c>
      <c r="O876" s="54" t="s">
        <v>564</v>
      </c>
      <c r="P876" s="54">
        <v>37</v>
      </c>
    </row>
    <row r="877" spans="1:18">
      <c r="B877" s="28" t="s">
        <v>92</v>
      </c>
      <c r="C877" s="54" t="s">
        <v>1647</v>
      </c>
      <c r="D877" s="54" t="s">
        <v>387</v>
      </c>
      <c r="E877" s="60" t="s">
        <v>388</v>
      </c>
      <c r="F877" s="85" t="s">
        <v>557</v>
      </c>
      <c r="G877" s="85" t="s">
        <v>558</v>
      </c>
      <c r="H877" s="86" t="s">
        <v>559</v>
      </c>
      <c r="I877" s="87" t="str">
        <f t="shared" si="36"/>
        <v>Golay0081_S0669</v>
      </c>
      <c r="J877" s="87" t="str">
        <f t="shared" si="37"/>
        <v>gtaTAGTATGCGCAAcgACACACCGCCCGTCGCTACT</v>
      </c>
      <c r="K877" s="54" t="s">
        <v>573</v>
      </c>
      <c r="L877" s="60" t="s">
        <v>769</v>
      </c>
      <c r="M877" s="54" t="s">
        <v>561</v>
      </c>
      <c r="N877" s="85">
        <v>5</v>
      </c>
      <c r="O877" s="54" t="s">
        <v>564</v>
      </c>
      <c r="P877" s="54">
        <v>37</v>
      </c>
    </row>
    <row r="878" spans="1:18">
      <c r="B878" s="28" t="s">
        <v>91</v>
      </c>
      <c r="C878" s="54" t="s">
        <v>1648</v>
      </c>
      <c r="D878" s="54" t="s">
        <v>389</v>
      </c>
      <c r="E878" s="60" t="s">
        <v>390</v>
      </c>
      <c r="F878" s="85" t="s">
        <v>557</v>
      </c>
      <c r="G878" s="85" t="s">
        <v>558</v>
      </c>
      <c r="H878" s="86" t="s">
        <v>559</v>
      </c>
      <c r="I878" s="87" t="str">
        <f t="shared" si="36"/>
        <v>Golay0082_S0363</v>
      </c>
      <c r="J878" s="87" t="str">
        <f t="shared" si="37"/>
        <v>gtaTGCGCTGAATGTcgACACACCGCCCGTCGCTACT</v>
      </c>
      <c r="K878" s="54" t="s">
        <v>573</v>
      </c>
      <c r="L878" s="60" t="s">
        <v>769</v>
      </c>
      <c r="M878" s="54" t="s">
        <v>561</v>
      </c>
      <c r="N878" s="85">
        <v>5</v>
      </c>
      <c r="O878" s="54" t="s">
        <v>564</v>
      </c>
      <c r="P878" s="54">
        <v>37</v>
      </c>
    </row>
    <row r="879" spans="1:18">
      <c r="B879" s="28" t="s">
        <v>90</v>
      </c>
      <c r="C879" s="54" t="s">
        <v>1649</v>
      </c>
      <c r="D879" s="54" t="s">
        <v>391</v>
      </c>
      <c r="E879" s="60" t="s">
        <v>392</v>
      </c>
      <c r="F879" s="85" t="s">
        <v>557</v>
      </c>
      <c r="G879" s="85" t="s">
        <v>558</v>
      </c>
      <c r="H879" s="86" t="s">
        <v>559</v>
      </c>
      <c r="I879" s="87" t="str">
        <f t="shared" si="36"/>
        <v>Golay0083_S0640</v>
      </c>
      <c r="J879" s="87" t="str">
        <f t="shared" si="37"/>
        <v>gtaATGGCTGTCAGTcgACACACCGCCCGTCGCTACT</v>
      </c>
      <c r="K879" s="54" t="s">
        <v>573</v>
      </c>
      <c r="L879" s="60" t="s">
        <v>769</v>
      </c>
      <c r="M879" s="54" t="s">
        <v>561</v>
      </c>
      <c r="N879" s="85">
        <v>5</v>
      </c>
      <c r="O879" s="54" t="s">
        <v>564</v>
      </c>
      <c r="P879" s="54">
        <v>37</v>
      </c>
    </row>
    <row r="880" spans="1:18">
      <c r="B880" s="28" t="s">
        <v>89</v>
      </c>
      <c r="C880" s="54" t="s">
        <v>1650</v>
      </c>
      <c r="D880" s="54" t="s">
        <v>393</v>
      </c>
      <c r="E880" s="60" t="s">
        <v>394</v>
      </c>
      <c r="F880" s="85" t="s">
        <v>557</v>
      </c>
      <c r="G880" s="85" t="s">
        <v>558</v>
      </c>
      <c r="H880" s="86" t="s">
        <v>559</v>
      </c>
      <c r="I880" s="87" t="str">
        <f t="shared" si="36"/>
        <v>Golay0084_S0812</v>
      </c>
      <c r="J880" s="87" t="str">
        <f t="shared" si="37"/>
        <v>gtaGTTCTCTTCTCGcgACACACCGCCCGTCGCTACT</v>
      </c>
      <c r="K880" s="54" t="s">
        <v>573</v>
      </c>
      <c r="L880" s="60" t="s">
        <v>769</v>
      </c>
      <c r="M880" s="54" t="s">
        <v>561</v>
      </c>
      <c r="N880" s="85">
        <v>5</v>
      </c>
      <c r="O880" s="54" t="s">
        <v>564</v>
      </c>
      <c r="P880" s="54">
        <v>37</v>
      </c>
    </row>
    <row r="881" spans="2:16">
      <c r="B881" s="28" t="s">
        <v>88</v>
      </c>
      <c r="C881" s="54" t="s">
        <v>1651</v>
      </c>
      <c r="D881" s="54" t="s">
        <v>395</v>
      </c>
      <c r="E881" s="60" t="s">
        <v>396</v>
      </c>
      <c r="F881" s="85" t="s">
        <v>557</v>
      </c>
      <c r="G881" s="85" t="s">
        <v>558</v>
      </c>
      <c r="H881" s="86" t="s">
        <v>559</v>
      </c>
      <c r="I881" s="87" t="str">
        <f t="shared" si="36"/>
        <v>Golay0085_S0930</v>
      </c>
      <c r="J881" s="87" t="str">
        <f t="shared" si="37"/>
        <v>gtaCGTAAGATGCCTcgACACACCGCCCGTCGCTACT</v>
      </c>
      <c r="K881" s="54" t="s">
        <v>573</v>
      </c>
      <c r="L881" s="60" t="s">
        <v>769</v>
      </c>
      <c r="M881" s="54" t="s">
        <v>561</v>
      </c>
      <c r="N881" s="85">
        <v>5</v>
      </c>
      <c r="O881" s="54" t="s">
        <v>564</v>
      </c>
      <c r="P881" s="54">
        <v>37</v>
      </c>
    </row>
    <row r="882" spans="2:16">
      <c r="B882" s="28" t="s">
        <v>87</v>
      </c>
      <c r="C882" s="84" t="s">
        <v>1652</v>
      </c>
      <c r="D882" s="54" t="s">
        <v>397</v>
      </c>
      <c r="E882" s="60" t="s">
        <v>398</v>
      </c>
      <c r="F882" s="85" t="s">
        <v>557</v>
      </c>
      <c r="G882" s="85" t="s">
        <v>558</v>
      </c>
      <c r="H882" s="86" t="s">
        <v>559</v>
      </c>
      <c r="I882" s="87" t="str">
        <f t="shared" si="36"/>
        <v>Golay0086_PC10</v>
      </c>
      <c r="J882" s="87" t="str">
        <f t="shared" si="37"/>
        <v>gtaGCGTTCTAGCTGcgACACACCGCCCGTCGCTACT</v>
      </c>
      <c r="K882" s="54" t="s">
        <v>573</v>
      </c>
      <c r="L882" s="60" t="s">
        <v>769</v>
      </c>
      <c r="M882" s="54" t="s">
        <v>561</v>
      </c>
      <c r="N882" s="85">
        <v>5</v>
      </c>
      <c r="O882" s="54" t="s">
        <v>565</v>
      </c>
      <c r="P882" s="54">
        <v>37</v>
      </c>
    </row>
    <row r="883" spans="2:16">
      <c r="B883" s="28" t="s">
        <v>86</v>
      </c>
      <c r="C883" s="54" t="s">
        <v>1653</v>
      </c>
      <c r="D883" s="54" t="s">
        <v>399</v>
      </c>
      <c r="E883" s="60" t="s">
        <v>400</v>
      </c>
      <c r="F883" s="85" t="s">
        <v>557</v>
      </c>
      <c r="G883" s="85" t="s">
        <v>558</v>
      </c>
      <c r="H883" s="86" t="s">
        <v>559</v>
      </c>
      <c r="I883" s="87" t="str">
        <f t="shared" si="36"/>
        <v>Golay0087_S1077</v>
      </c>
      <c r="J883" s="87" t="str">
        <f t="shared" si="37"/>
        <v>gtaGTTGTTCTGGGAcgACACACCGCCCGTCGCTACT</v>
      </c>
      <c r="K883" s="54" t="s">
        <v>573</v>
      </c>
      <c r="L883" s="60" t="s">
        <v>769</v>
      </c>
      <c r="M883" s="54" t="s">
        <v>561</v>
      </c>
      <c r="N883" s="85">
        <v>5</v>
      </c>
      <c r="O883" s="54" t="s">
        <v>564</v>
      </c>
      <c r="P883" s="54">
        <v>37</v>
      </c>
    </row>
    <row r="884" spans="2:16">
      <c r="B884" s="28" t="s">
        <v>85</v>
      </c>
      <c r="C884" s="54" t="s">
        <v>1654</v>
      </c>
      <c r="D884" s="54" t="s">
        <v>401</v>
      </c>
      <c r="E884" s="60" t="s">
        <v>402</v>
      </c>
      <c r="F884" s="85" t="s">
        <v>557</v>
      </c>
      <c r="G884" s="85" t="s">
        <v>558</v>
      </c>
      <c r="H884" s="86" t="s">
        <v>559</v>
      </c>
      <c r="I884" s="87" t="str">
        <f t="shared" si="36"/>
        <v>Golay0088_S0615</v>
      </c>
      <c r="J884" s="87" t="str">
        <f t="shared" si="37"/>
        <v>gtaGGACTTCCAGCTcgACACACCGCCCGTCGCTACT</v>
      </c>
      <c r="K884" s="54" t="s">
        <v>573</v>
      </c>
      <c r="L884" s="60" t="s">
        <v>769</v>
      </c>
      <c r="M884" s="54" t="s">
        <v>561</v>
      </c>
      <c r="N884" s="85">
        <v>5</v>
      </c>
      <c r="O884" s="54" t="s">
        <v>564</v>
      </c>
      <c r="P884" s="54">
        <v>37</v>
      </c>
    </row>
    <row r="885" spans="2:16">
      <c r="B885" s="28" t="s">
        <v>84</v>
      </c>
      <c r="C885" s="54" t="s">
        <v>1655</v>
      </c>
      <c r="D885" s="54" t="s">
        <v>403</v>
      </c>
      <c r="E885" s="60" t="s">
        <v>404</v>
      </c>
      <c r="F885" s="85" t="s">
        <v>557</v>
      </c>
      <c r="G885" s="85" t="s">
        <v>558</v>
      </c>
      <c r="H885" s="86" t="s">
        <v>559</v>
      </c>
      <c r="I885" s="87" t="str">
        <f t="shared" si="36"/>
        <v>Golay0089_S0567</v>
      </c>
      <c r="J885" s="87" t="str">
        <f t="shared" si="37"/>
        <v>gtaCTCACAACCGTGcgACACACCGCCCGTCGCTACT</v>
      </c>
      <c r="K885" s="54" t="s">
        <v>573</v>
      </c>
      <c r="L885" s="60" t="s">
        <v>769</v>
      </c>
      <c r="M885" s="54" t="s">
        <v>561</v>
      </c>
      <c r="N885" s="85">
        <v>5</v>
      </c>
      <c r="O885" s="54" t="s">
        <v>564</v>
      </c>
      <c r="P885" s="54">
        <v>37</v>
      </c>
    </row>
    <row r="886" spans="2:16">
      <c r="B886" s="28" t="s">
        <v>83</v>
      </c>
      <c r="C886" s="54" t="s">
        <v>1656</v>
      </c>
      <c r="D886" s="54" t="s">
        <v>405</v>
      </c>
      <c r="E886" s="60" t="s">
        <v>406</v>
      </c>
      <c r="F886" s="85" t="s">
        <v>557</v>
      </c>
      <c r="G886" s="85" t="s">
        <v>558</v>
      </c>
      <c r="H886" s="86" t="s">
        <v>559</v>
      </c>
      <c r="I886" s="87" t="str">
        <f t="shared" si="36"/>
        <v>Golay0090_S0590</v>
      </c>
      <c r="J886" s="87" t="str">
        <f t="shared" si="37"/>
        <v>gtaCTGCTATTCCTCcgACACACCGCCCGTCGCTACT</v>
      </c>
      <c r="K886" s="54" t="s">
        <v>573</v>
      </c>
      <c r="L886" s="60" t="s">
        <v>769</v>
      </c>
      <c r="M886" s="54" t="s">
        <v>561</v>
      </c>
      <c r="N886" s="85">
        <v>5</v>
      </c>
      <c r="O886" s="54" t="s">
        <v>564</v>
      </c>
      <c r="P886" s="54">
        <v>37</v>
      </c>
    </row>
    <row r="887" spans="2:16">
      <c r="B887" s="28" t="s">
        <v>82</v>
      </c>
      <c r="C887" s="54" t="s">
        <v>1657</v>
      </c>
      <c r="D887" s="54" t="s">
        <v>407</v>
      </c>
      <c r="E887" s="60" t="s">
        <v>408</v>
      </c>
      <c r="F887" s="85" t="s">
        <v>557</v>
      </c>
      <c r="G887" s="85" t="s">
        <v>558</v>
      </c>
      <c r="H887" s="86" t="s">
        <v>559</v>
      </c>
      <c r="I887" s="87" t="str">
        <f t="shared" si="36"/>
        <v>Golay0091_S1078</v>
      </c>
      <c r="J887" s="87" t="str">
        <f t="shared" si="37"/>
        <v>gtaATGTCACCGCTGcgACACACCGCCCGTCGCTACT</v>
      </c>
      <c r="K887" s="54" t="s">
        <v>573</v>
      </c>
      <c r="L887" s="60" t="s">
        <v>769</v>
      </c>
      <c r="M887" s="54" t="s">
        <v>561</v>
      </c>
      <c r="N887" s="85">
        <v>5</v>
      </c>
      <c r="O887" s="54" t="s">
        <v>564</v>
      </c>
      <c r="P887" s="54">
        <v>37</v>
      </c>
    </row>
    <row r="888" spans="2:16">
      <c r="B888" s="28" t="s">
        <v>81</v>
      </c>
      <c r="C888" s="54" t="s">
        <v>1658</v>
      </c>
      <c r="D888" s="54" t="s">
        <v>409</v>
      </c>
      <c r="E888" s="60" t="s">
        <v>410</v>
      </c>
      <c r="F888" s="85" t="s">
        <v>557</v>
      </c>
      <c r="G888" s="85" t="s">
        <v>558</v>
      </c>
      <c r="H888" s="86" t="s">
        <v>559</v>
      </c>
      <c r="I888" s="87" t="str">
        <f t="shared" si="36"/>
        <v>Golay0092_S0384</v>
      </c>
      <c r="J888" s="87" t="str">
        <f t="shared" si="37"/>
        <v>gtaTGTAACGCCGATcgACACACCGCCCGTCGCTACT</v>
      </c>
      <c r="K888" s="54" t="s">
        <v>573</v>
      </c>
      <c r="L888" s="60" t="s">
        <v>769</v>
      </c>
      <c r="M888" s="54" t="s">
        <v>561</v>
      </c>
      <c r="N888" s="85">
        <v>5</v>
      </c>
      <c r="O888" s="54" t="s">
        <v>564</v>
      </c>
      <c r="P888" s="54">
        <v>37</v>
      </c>
    </row>
    <row r="889" spans="2:16">
      <c r="B889" s="28" t="s">
        <v>80</v>
      </c>
      <c r="C889" s="54" t="s">
        <v>1659</v>
      </c>
      <c r="D889" s="54" t="s">
        <v>411</v>
      </c>
      <c r="E889" s="60" t="s">
        <v>412</v>
      </c>
      <c r="F889" s="85" t="s">
        <v>557</v>
      </c>
      <c r="G889" s="85" t="s">
        <v>558</v>
      </c>
      <c r="H889" s="86" t="s">
        <v>559</v>
      </c>
      <c r="I889" s="87" t="str">
        <f t="shared" si="36"/>
        <v>Golay0093_S0392</v>
      </c>
      <c r="J889" s="87" t="str">
        <f t="shared" si="37"/>
        <v>gtaAGCAGAACATCTcgACACACCGCCCGTCGCTACT</v>
      </c>
      <c r="K889" s="54" t="s">
        <v>573</v>
      </c>
      <c r="L889" s="60" t="s">
        <v>769</v>
      </c>
      <c r="M889" s="54" t="s">
        <v>561</v>
      </c>
      <c r="N889" s="85">
        <v>5</v>
      </c>
      <c r="O889" s="54" t="s">
        <v>564</v>
      </c>
      <c r="P889" s="54">
        <v>37</v>
      </c>
    </row>
    <row r="890" spans="2:16">
      <c r="B890" s="28" t="s">
        <v>79</v>
      </c>
      <c r="C890" s="54" t="s">
        <v>1660</v>
      </c>
      <c r="D890" s="54" t="s">
        <v>413</v>
      </c>
      <c r="E890" s="60" t="s">
        <v>414</v>
      </c>
      <c r="F890" s="85" t="s">
        <v>557</v>
      </c>
      <c r="G890" s="85" t="s">
        <v>558</v>
      </c>
      <c r="H890" s="86" t="s">
        <v>559</v>
      </c>
      <c r="I890" s="87" t="str">
        <f t="shared" si="36"/>
        <v>Golay0094_S0696</v>
      </c>
      <c r="J890" s="87" t="str">
        <f t="shared" si="37"/>
        <v>gtaTGGAGTAGGTGGcgACACACCGCCCGTCGCTACT</v>
      </c>
      <c r="K890" s="54" t="s">
        <v>573</v>
      </c>
      <c r="L890" s="60" t="s">
        <v>769</v>
      </c>
      <c r="M890" s="54" t="s">
        <v>561</v>
      </c>
      <c r="N890" s="85">
        <v>5</v>
      </c>
      <c r="O890" s="54" t="s">
        <v>564</v>
      </c>
      <c r="P890" s="54">
        <v>37</v>
      </c>
    </row>
    <row r="891" spans="2:16">
      <c r="B891" s="29" t="s">
        <v>78</v>
      </c>
      <c r="C891" s="54" t="s">
        <v>1661</v>
      </c>
      <c r="D891" s="54" t="s">
        <v>415</v>
      </c>
      <c r="E891" s="60" t="s">
        <v>416</v>
      </c>
      <c r="F891" s="85" t="s">
        <v>557</v>
      </c>
      <c r="G891" s="85" t="s">
        <v>558</v>
      </c>
      <c r="H891" s="86" t="s">
        <v>559</v>
      </c>
      <c r="I891" s="87" t="str">
        <f t="shared" si="36"/>
        <v>Golay0095_S0542</v>
      </c>
      <c r="J891" s="87" t="str">
        <f t="shared" si="37"/>
        <v>gtaTTGGCTCTATTCcgACACACCGCCCGTCGCTACT</v>
      </c>
      <c r="K891" s="54" t="s">
        <v>573</v>
      </c>
      <c r="L891" s="60" t="s">
        <v>769</v>
      </c>
      <c r="M891" s="54" t="s">
        <v>561</v>
      </c>
      <c r="N891" s="85">
        <v>5</v>
      </c>
      <c r="O891" s="54" t="s">
        <v>564</v>
      </c>
      <c r="P891" s="54">
        <v>37</v>
      </c>
    </row>
    <row r="892" spans="2:16">
      <c r="B892" s="54" t="s">
        <v>77</v>
      </c>
      <c r="C892" s="54" t="s">
        <v>1662</v>
      </c>
      <c r="D892" s="54" t="s">
        <v>417</v>
      </c>
      <c r="E892" s="60" t="s">
        <v>418</v>
      </c>
      <c r="F892" s="85" t="s">
        <v>557</v>
      </c>
      <c r="G892" s="85" t="s">
        <v>558</v>
      </c>
      <c r="H892" s="86" t="s">
        <v>559</v>
      </c>
      <c r="I892" s="87" t="str">
        <f t="shared" si="36"/>
        <v>Golay0096_S0827</v>
      </c>
      <c r="J892" s="87" t="str">
        <f t="shared" si="37"/>
        <v>gtaGATCCCACGTACcgACACACCGCCCGTCGCTACT</v>
      </c>
      <c r="K892" s="54" t="s">
        <v>573</v>
      </c>
      <c r="L892" s="60" t="s">
        <v>769</v>
      </c>
      <c r="M892" s="54" t="s">
        <v>561</v>
      </c>
      <c r="N892" s="85">
        <v>5</v>
      </c>
      <c r="O892" s="54" t="s">
        <v>564</v>
      </c>
      <c r="P892" s="54">
        <v>37</v>
      </c>
    </row>
    <row r="893" spans="2:16">
      <c r="B893" s="54" t="s">
        <v>76</v>
      </c>
      <c r="C893" s="54" t="s">
        <v>1663</v>
      </c>
      <c r="D893" s="54" t="s">
        <v>419</v>
      </c>
      <c r="E893" s="60" t="s">
        <v>420</v>
      </c>
      <c r="F893" s="85" t="s">
        <v>557</v>
      </c>
      <c r="G893" s="85" t="s">
        <v>558</v>
      </c>
      <c r="H893" s="86" t="s">
        <v>559</v>
      </c>
      <c r="I893" s="87" t="str">
        <f t="shared" si="36"/>
        <v>Golay0097_S0841</v>
      </c>
      <c r="J893" s="87" t="str">
        <f t="shared" si="37"/>
        <v>gtaTACCGCTTCTTCcgACACACCGCCCGTCGCTACT</v>
      </c>
      <c r="K893" s="54" t="s">
        <v>573</v>
      </c>
      <c r="L893" s="60" t="s">
        <v>769</v>
      </c>
      <c r="M893" s="54" t="s">
        <v>561</v>
      </c>
      <c r="N893" s="85">
        <v>5</v>
      </c>
      <c r="O893" s="54" t="s">
        <v>564</v>
      </c>
      <c r="P893" s="54">
        <v>37</v>
      </c>
    </row>
    <row r="894" spans="2:16">
      <c r="B894" s="54" t="s">
        <v>75</v>
      </c>
      <c r="C894" s="54" t="s">
        <v>1664</v>
      </c>
      <c r="D894" s="54" t="s">
        <v>421</v>
      </c>
      <c r="E894" s="60" t="s">
        <v>422</v>
      </c>
      <c r="F894" s="85" t="s">
        <v>557</v>
      </c>
      <c r="G894" s="85" t="s">
        <v>558</v>
      </c>
      <c r="H894" s="86" t="s">
        <v>559</v>
      </c>
      <c r="I894" s="87" t="str">
        <f t="shared" si="36"/>
        <v>Golay0098_S0907</v>
      </c>
      <c r="J894" s="87" t="str">
        <f t="shared" si="37"/>
        <v>gtaTGTGCGATAACAcgACACACCGCCCGTCGCTACT</v>
      </c>
      <c r="K894" s="54" t="s">
        <v>573</v>
      </c>
      <c r="L894" s="60" t="s">
        <v>769</v>
      </c>
      <c r="M894" s="54" t="s">
        <v>561</v>
      </c>
      <c r="N894" s="85">
        <v>5</v>
      </c>
      <c r="O894" s="54" t="s">
        <v>564</v>
      </c>
      <c r="P894" s="54">
        <v>37</v>
      </c>
    </row>
    <row r="895" spans="2:16">
      <c r="B895" s="54" t="s">
        <v>74</v>
      </c>
      <c r="C895" s="54" t="s">
        <v>1665</v>
      </c>
      <c r="D895" s="54" t="s">
        <v>423</v>
      </c>
      <c r="E895" s="60" t="s">
        <v>424</v>
      </c>
      <c r="F895" s="85" t="s">
        <v>557</v>
      </c>
      <c r="G895" s="85" t="s">
        <v>558</v>
      </c>
      <c r="H895" s="86" t="s">
        <v>559</v>
      </c>
      <c r="I895" s="87" t="str">
        <f t="shared" si="36"/>
        <v>Golay0099_S1011</v>
      </c>
      <c r="J895" s="87" t="str">
        <f t="shared" si="37"/>
        <v>gtaGATTATCGACGAcgACACACCGCCCGTCGCTACT</v>
      </c>
      <c r="K895" s="54" t="s">
        <v>573</v>
      </c>
      <c r="L895" s="60" t="s">
        <v>769</v>
      </c>
      <c r="M895" s="54" t="s">
        <v>561</v>
      </c>
      <c r="N895" s="85">
        <v>5</v>
      </c>
      <c r="O895" s="54" t="s">
        <v>564</v>
      </c>
      <c r="P895" s="54">
        <v>37</v>
      </c>
    </row>
    <row r="896" spans="2:16">
      <c r="B896" s="54" t="s">
        <v>73</v>
      </c>
      <c r="C896" s="54" t="s">
        <v>1666</v>
      </c>
      <c r="D896" s="54" t="s">
        <v>425</v>
      </c>
      <c r="E896" s="60" t="s">
        <v>426</v>
      </c>
      <c r="F896" s="85" t="s">
        <v>557</v>
      </c>
      <c r="G896" s="85" t="s">
        <v>558</v>
      </c>
      <c r="H896" s="86" t="s">
        <v>559</v>
      </c>
      <c r="I896" s="87" t="str">
        <f t="shared" si="36"/>
        <v>Golay0100_S0430</v>
      </c>
      <c r="J896" s="87" t="str">
        <f t="shared" si="37"/>
        <v>gtaGCCTAGCCCAATcgACACACCGCCCGTCGCTACT</v>
      </c>
      <c r="K896" s="54" t="s">
        <v>573</v>
      </c>
      <c r="L896" s="60" t="s">
        <v>769</v>
      </c>
      <c r="M896" s="54" t="s">
        <v>561</v>
      </c>
      <c r="N896" s="85">
        <v>5</v>
      </c>
      <c r="O896" s="54" t="s">
        <v>564</v>
      </c>
      <c r="P896" s="54">
        <v>37</v>
      </c>
    </row>
    <row r="897" spans="2:16">
      <c r="B897" s="54" t="s">
        <v>72</v>
      </c>
      <c r="C897" s="54" t="s">
        <v>1667</v>
      </c>
      <c r="D897" s="54" t="s">
        <v>427</v>
      </c>
      <c r="E897" s="60" t="s">
        <v>428</v>
      </c>
      <c r="F897" s="85" t="s">
        <v>557</v>
      </c>
      <c r="G897" s="85" t="s">
        <v>558</v>
      </c>
      <c r="H897" s="86" t="s">
        <v>559</v>
      </c>
      <c r="I897" s="87" t="str">
        <f t="shared" si="36"/>
        <v>Golay0101_S0677</v>
      </c>
      <c r="J897" s="87" t="str">
        <f t="shared" si="37"/>
        <v>gtaGATGTATGTGGTcgACACACCGCCCGTCGCTACT</v>
      </c>
      <c r="K897" s="54" t="s">
        <v>573</v>
      </c>
      <c r="L897" s="60" t="s">
        <v>769</v>
      </c>
      <c r="M897" s="54" t="s">
        <v>561</v>
      </c>
      <c r="N897" s="85">
        <v>5</v>
      </c>
      <c r="O897" s="54" t="s">
        <v>564</v>
      </c>
      <c r="P897" s="54">
        <v>37</v>
      </c>
    </row>
    <row r="898" spans="2:16">
      <c r="B898" s="54" t="s">
        <v>71</v>
      </c>
      <c r="C898" s="54" t="s">
        <v>1668</v>
      </c>
      <c r="D898" s="54" t="s">
        <v>429</v>
      </c>
      <c r="E898" s="60" t="s">
        <v>430</v>
      </c>
      <c r="F898" s="85" t="s">
        <v>557</v>
      </c>
      <c r="G898" s="85" t="s">
        <v>558</v>
      </c>
      <c r="H898" s="86" t="s">
        <v>559</v>
      </c>
      <c r="I898" s="87" t="str">
        <f t="shared" si="36"/>
        <v>Golay0102_S0478</v>
      </c>
      <c r="J898" s="87" t="str">
        <f t="shared" si="37"/>
        <v>gtaACTCCTTGTGTTcgACACACCGCCCGTCGCTACT</v>
      </c>
      <c r="K898" s="54" t="s">
        <v>573</v>
      </c>
      <c r="L898" s="60" t="s">
        <v>769</v>
      </c>
      <c r="M898" s="54" t="s">
        <v>561</v>
      </c>
      <c r="N898" s="85">
        <v>5</v>
      </c>
      <c r="O898" s="54" t="s">
        <v>564</v>
      </c>
      <c r="P898" s="54">
        <v>37</v>
      </c>
    </row>
    <row r="899" spans="2:16">
      <c r="B899" s="54" t="s">
        <v>70</v>
      </c>
      <c r="C899" s="54" t="s">
        <v>1669</v>
      </c>
      <c r="D899" s="54" t="s">
        <v>431</v>
      </c>
      <c r="E899" s="60" t="s">
        <v>432</v>
      </c>
      <c r="F899" s="85" t="s">
        <v>557</v>
      </c>
      <c r="G899" s="85" t="s">
        <v>558</v>
      </c>
      <c r="H899" s="86" t="s">
        <v>559</v>
      </c>
      <c r="I899" s="87" t="str">
        <f t="shared" si="36"/>
        <v>Golay0103_S0765</v>
      </c>
      <c r="J899" s="87" t="str">
        <f t="shared" si="37"/>
        <v>gtaGTCACGGACATTcgACACACCGCCCGTCGCTACT</v>
      </c>
      <c r="K899" s="54" t="s">
        <v>573</v>
      </c>
      <c r="L899" s="60" t="s">
        <v>769</v>
      </c>
      <c r="M899" s="54" t="s">
        <v>561</v>
      </c>
      <c r="N899" s="85">
        <v>5</v>
      </c>
      <c r="O899" s="54" t="s">
        <v>564</v>
      </c>
      <c r="P899" s="54">
        <v>37</v>
      </c>
    </row>
    <row r="900" spans="2:16">
      <c r="B900" s="54" t="s">
        <v>69</v>
      </c>
      <c r="C900" s="54" t="s">
        <v>1670</v>
      </c>
      <c r="D900" s="54" t="s">
        <v>433</v>
      </c>
      <c r="E900" s="60" t="s">
        <v>434</v>
      </c>
      <c r="F900" s="85" t="s">
        <v>557</v>
      </c>
      <c r="G900" s="85" t="s">
        <v>558</v>
      </c>
      <c r="H900" s="86" t="s">
        <v>559</v>
      </c>
      <c r="I900" s="87" t="str">
        <f t="shared" si="36"/>
        <v>Golay0104_S0592</v>
      </c>
      <c r="J900" s="87" t="str">
        <f t="shared" si="37"/>
        <v>gtaGCGAGCGAAGTAcgACACACCGCCCGTCGCTACT</v>
      </c>
      <c r="K900" s="54" t="s">
        <v>573</v>
      </c>
      <c r="L900" s="60" t="s">
        <v>769</v>
      </c>
      <c r="M900" s="54" t="s">
        <v>561</v>
      </c>
      <c r="N900" s="85">
        <v>5</v>
      </c>
      <c r="O900" s="54" t="s">
        <v>564</v>
      </c>
      <c r="P900" s="54">
        <v>37</v>
      </c>
    </row>
    <row r="901" spans="2:16">
      <c r="B901" s="54" t="s">
        <v>68</v>
      </c>
      <c r="C901" s="54" t="s">
        <v>1671</v>
      </c>
      <c r="D901" s="54" t="s">
        <v>435</v>
      </c>
      <c r="E901" s="60" t="s">
        <v>436</v>
      </c>
      <c r="F901" s="85" t="s">
        <v>557</v>
      </c>
      <c r="G901" s="85" t="s">
        <v>558</v>
      </c>
      <c r="H901" s="86" t="s">
        <v>559</v>
      </c>
      <c r="I901" s="87" t="str">
        <f t="shared" si="36"/>
        <v>Golay0105_S0764</v>
      </c>
      <c r="J901" s="87" t="str">
        <f t="shared" si="37"/>
        <v>gtaATCTACCGAAGCcgACACACCGCCCGTCGCTACT</v>
      </c>
      <c r="K901" s="54" t="s">
        <v>573</v>
      </c>
      <c r="L901" s="60" t="s">
        <v>769</v>
      </c>
      <c r="M901" s="54" t="s">
        <v>561</v>
      </c>
      <c r="N901" s="85">
        <v>5</v>
      </c>
      <c r="O901" s="54" t="s">
        <v>564</v>
      </c>
      <c r="P901" s="54">
        <v>37</v>
      </c>
    </row>
    <row r="902" spans="2:16">
      <c r="B902" s="54" t="s">
        <v>67</v>
      </c>
      <c r="C902" s="54" t="s">
        <v>1672</v>
      </c>
      <c r="D902" s="54" t="s">
        <v>437</v>
      </c>
      <c r="E902" s="60" t="s">
        <v>438</v>
      </c>
      <c r="F902" s="85" t="s">
        <v>557</v>
      </c>
      <c r="G902" s="85" t="s">
        <v>558</v>
      </c>
      <c r="H902" s="86" t="s">
        <v>559</v>
      </c>
      <c r="I902" s="87" t="str">
        <f t="shared" si="36"/>
        <v>Golay0106_S0777</v>
      </c>
      <c r="J902" s="87" t="str">
        <f t="shared" si="37"/>
        <v>gtaACTTGGTGTAAGcgACACACCGCCCGTCGCTACT</v>
      </c>
      <c r="K902" s="54" t="s">
        <v>573</v>
      </c>
      <c r="L902" s="60" t="s">
        <v>769</v>
      </c>
      <c r="M902" s="54" t="s">
        <v>561</v>
      </c>
      <c r="N902" s="85">
        <v>5</v>
      </c>
      <c r="O902" s="54" t="s">
        <v>564</v>
      </c>
      <c r="P902" s="54">
        <v>37</v>
      </c>
    </row>
    <row r="903" spans="2:16">
      <c r="B903" s="54" t="s">
        <v>66</v>
      </c>
      <c r="C903" s="54" t="s">
        <v>1673</v>
      </c>
      <c r="D903" s="54" t="s">
        <v>439</v>
      </c>
      <c r="E903" s="60" t="s">
        <v>440</v>
      </c>
      <c r="F903" s="85" t="s">
        <v>557</v>
      </c>
      <c r="G903" s="85" t="s">
        <v>558</v>
      </c>
      <c r="H903" s="86" t="s">
        <v>559</v>
      </c>
      <c r="I903" s="87" t="str">
        <f t="shared" si="36"/>
        <v>Golay0107_S0607</v>
      </c>
      <c r="J903" s="87" t="str">
        <f t="shared" si="37"/>
        <v>gtaTCTTGGAGGTCAcgACACACCGCCCGTCGCTACT</v>
      </c>
      <c r="K903" s="54" t="s">
        <v>573</v>
      </c>
      <c r="L903" s="60" t="s">
        <v>769</v>
      </c>
      <c r="M903" s="54" t="s">
        <v>561</v>
      </c>
      <c r="N903" s="85">
        <v>5</v>
      </c>
      <c r="O903" s="54" t="s">
        <v>564</v>
      </c>
      <c r="P903" s="54">
        <v>37</v>
      </c>
    </row>
    <row r="904" spans="2:16">
      <c r="B904" s="54" t="s">
        <v>65</v>
      </c>
      <c r="C904" s="54" t="s">
        <v>1674</v>
      </c>
      <c r="D904" s="54" t="s">
        <v>441</v>
      </c>
      <c r="E904" s="60" t="s">
        <v>442</v>
      </c>
      <c r="F904" s="85" t="s">
        <v>557</v>
      </c>
      <c r="G904" s="85" t="s">
        <v>558</v>
      </c>
      <c r="H904" s="86" t="s">
        <v>559</v>
      </c>
      <c r="I904" s="87" t="str">
        <f t="shared" si="36"/>
        <v>Golay0108_S0583</v>
      </c>
      <c r="J904" s="87" t="str">
        <f t="shared" si="37"/>
        <v>gtaTCACCTCCTTGTcgACACACCGCCCGTCGCTACT</v>
      </c>
      <c r="K904" s="54" t="s">
        <v>573</v>
      </c>
      <c r="L904" s="60" t="s">
        <v>769</v>
      </c>
      <c r="M904" s="54" t="s">
        <v>561</v>
      </c>
      <c r="N904" s="85">
        <v>5</v>
      </c>
      <c r="O904" s="54" t="s">
        <v>564</v>
      </c>
      <c r="P904" s="54">
        <v>37</v>
      </c>
    </row>
    <row r="905" spans="2:16">
      <c r="B905" s="54" t="s">
        <v>64</v>
      </c>
      <c r="C905" s="54" t="s">
        <v>1675</v>
      </c>
      <c r="D905" s="54" t="s">
        <v>443</v>
      </c>
      <c r="E905" s="60" t="s">
        <v>444</v>
      </c>
      <c r="F905" s="85" t="s">
        <v>557</v>
      </c>
      <c r="G905" s="85" t="s">
        <v>558</v>
      </c>
      <c r="H905" s="86" t="s">
        <v>559</v>
      </c>
      <c r="I905" s="87" t="str">
        <f t="shared" si="36"/>
        <v>Golay0109_S0863</v>
      </c>
      <c r="J905" s="87" t="str">
        <f t="shared" si="37"/>
        <v>gtaGCACACCTGATAcgACACACCGCCCGTCGCTACT</v>
      </c>
      <c r="K905" s="54" t="s">
        <v>573</v>
      </c>
      <c r="L905" s="60" t="s">
        <v>769</v>
      </c>
      <c r="M905" s="54" t="s">
        <v>561</v>
      </c>
      <c r="N905" s="85">
        <v>5</v>
      </c>
      <c r="O905" s="54" t="s">
        <v>564</v>
      </c>
      <c r="P905" s="54">
        <v>37</v>
      </c>
    </row>
    <row r="906" spans="2:16">
      <c r="B906" s="54" t="s">
        <v>63</v>
      </c>
      <c r="C906" s="54" t="s">
        <v>1676</v>
      </c>
      <c r="D906" s="54" t="s">
        <v>445</v>
      </c>
      <c r="E906" s="60" t="s">
        <v>446</v>
      </c>
      <c r="F906" s="85" t="s">
        <v>557</v>
      </c>
      <c r="G906" s="85" t="s">
        <v>558</v>
      </c>
      <c r="H906" s="86" t="s">
        <v>559</v>
      </c>
      <c r="I906" s="87" t="str">
        <f t="shared" si="36"/>
        <v>Golay0110_S0605</v>
      </c>
      <c r="J906" s="87" t="str">
        <f t="shared" si="37"/>
        <v>gtaGCGACAATTACAcgACACACCGCCCGTCGCTACT</v>
      </c>
      <c r="K906" s="54" t="s">
        <v>573</v>
      </c>
      <c r="L906" s="60" t="s">
        <v>769</v>
      </c>
      <c r="M906" s="54" t="s">
        <v>561</v>
      </c>
      <c r="N906" s="85">
        <v>5</v>
      </c>
      <c r="O906" s="54" t="s">
        <v>564</v>
      </c>
      <c r="P906" s="54">
        <v>37</v>
      </c>
    </row>
    <row r="907" spans="2:16">
      <c r="B907" s="54" t="s">
        <v>62</v>
      </c>
      <c r="C907" s="54" t="s">
        <v>1677</v>
      </c>
      <c r="D907" s="54" t="s">
        <v>447</v>
      </c>
      <c r="E907" s="60" t="s">
        <v>448</v>
      </c>
      <c r="F907" s="85" t="s">
        <v>557</v>
      </c>
      <c r="G907" s="85" t="s">
        <v>558</v>
      </c>
      <c r="H907" s="86" t="s">
        <v>559</v>
      </c>
      <c r="I907" s="87" t="str">
        <f t="shared" si="36"/>
        <v>Golay0111_S0543</v>
      </c>
      <c r="J907" s="87" t="str">
        <f t="shared" si="37"/>
        <v>gtaTCATGCTCCATTcgACACACCGCCCGTCGCTACT</v>
      </c>
      <c r="K907" s="54" t="s">
        <v>573</v>
      </c>
      <c r="L907" s="60" t="s">
        <v>769</v>
      </c>
      <c r="M907" s="54" t="s">
        <v>561</v>
      </c>
      <c r="N907" s="85">
        <v>5</v>
      </c>
      <c r="O907" s="54" t="s">
        <v>564</v>
      </c>
      <c r="P907" s="54">
        <v>37</v>
      </c>
    </row>
    <row r="908" spans="2:16">
      <c r="B908" s="54" t="s">
        <v>61</v>
      </c>
      <c r="C908" s="54" t="s">
        <v>1678</v>
      </c>
      <c r="D908" s="54" t="s">
        <v>449</v>
      </c>
      <c r="E908" s="60" t="s">
        <v>450</v>
      </c>
      <c r="F908" s="85" t="s">
        <v>557</v>
      </c>
      <c r="G908" s="85" t="s">
        <v>558</v>
      </c>
      <c r="H908" s="86" t="s">
        <v>559</v>
      </c>
      <c r="I908" s="87" t="str">
        <f t="shared" si="36"/>
        <v>Golay0112_S0452</v>
      </c>
      <c r="J908" s="87" t="str">
        <f t="shared" si="37"/>
        <v>gtaAGCTGTCAAGCTcgACACACCGCCCGTCGCTACT</v>
      </c>
      <c r="K908" s="54" t="s">
        <v>573</v>
      </c>
      <c r="L908" s="60" t="s">
        <v>769</v>
      </c>
      <c r="M908" s="54" t="s">
        <v>561</v>
      </c>
      <c r="N908" s="85">
        <v>5</v>
      </c>
      <c r="O908" s="54" t="s">
        <v>564</v>
      </c>
      <c r="P908" s="54">
        <v>37</v>
      </c>
    </row>
    <row r="909" spans="2:16">
      <c r="B909" s="54" t="s">
        <v>60</v>
      </c>
      <c r="C909" s="54" t="s">
        <v>1679</v>
      </c>
      <c r="D909" s="54" t="s">
        <v>451</v>
      </c>
      <c r="E909" s="60" t="s">
        <v>452</v>
      </c>
      <c r="F909" s="85" t="s">
        <v>557</v>
      </c>
      <c r="G909" s="85" t="s">
        <v>558</v>
      </c>
      <c r="H909" s="86" t="s">
        <v>559</v>
      </c>
      <c r="I909" s="87" t="str">
        <f t="shared" si="36"/>
        <v>Golay0113_S0462</v>
      </c>
      <c r="J909" s="87" t="str">
        <f t="shared" si="37"/>
        <v>gtaGAGAGCAACAGAcgACACACCGCCCGTCGCTACT</v>
      </c>
      <c r="K909" s="54" t="s">
        <v>573</v>
      </c>
      <c r="L909" s="60" t="s">
        <v>769</v>
      </c>
      <c r="M909" s="54" t="s">
        <v>561</v>
      </c>
      <c r="N909" s="85">
        <v>5</v>
      </c>
      <c r="O909" s="54" t="s">
        <v>564</v>
      </c>
      <c r="P909" s="54">
        <v>37</v>
      </c>
    </row>
    <row r="910" spans="2:16">
      <c r="B910" s="54" t="s">
        <v>59</v>
      </c>
      <c r="C910" s="54" t="s">
        <v>1680</v>
      </c>
      <c r="D910" s="54" t="s">
        <v>453</v>
      </c>
      <c r="E910" s="60" t="s">
        <v>454</v>
      </c>
      <c r="F910" s="85" t="s">
        <v>557</v>
      </c>
      <c r="G910" s="85" t="s">
        <v>558</v>
      </c>
      <c r="H910" s="86" t="s">
        <v>559</v>
      </c>
      <c r="I910" s="87" t="str">
        <f t="shared" si="36"/>
        <v>Golay0114_S0448</v>
      </c>
      <c r="J910" s="87" t="str">
        <f t="shared" si="37"/>
        <v>gtaTACTCGGGAACTcgACACACCGCCCGTCGCTACT</v>
      </c>
      <c r="K910" s="54" t="s">
        <v>573</v>
      </c>
      <c r="L910" s="60" t="s">
        <v>769</v>
      </c>
      <c r="M910" s="54" t="s">
        <v>561</v>
      </c>
      <c r="N910" s="85">
        <v>5</v>
      </c>
      <c r="O910" s="54" t="s">
        <v>564</v>
      </c>
      <c r="P910" s="54">
        <v>37</v>
      </c>
    </row>
    <row r="911" spans="2:16">
      <c r="B911" s="54" t="s">
        <v>58</v>
      </c>
      <c r="C911" s="54" t="s">
        <v>1681</v>
      </c>
      <c r="D911" s="54" t="s">
        <v>455</v>
      </c>
      <c r="E911" s="60" t="s">
        <v>456</v>
      </c>
      <c r="F911" s="85" t="s">
        <v>557</v>
      </c>
      <c r="G911" s="85" t="s">
        <v>558</v>
      </c>
      <c r="H911" s="86" t="s">
        <v>559</v>
      </c>
      <c r="I911" s="87" t="str">
        <f t="shared" si="36"/>
        <v>Golay0115_S0612</v>
      </c>
      <c r="J911" s="87" t="str">
        <f t="shared" si="37"/>
        <v>gtaCGTGCTTAGGCTcgACACACCGCCCGTCGCTACT</v>
      </c>
      <c r="K911" s="54" t="s">
        <v>573</v>
      </c>
      <c r="L911" s="60" t="s">
        <v>769</v>
      </c>
      <c r="M911" s="54" t="s">
        <v>561</v>
      </c>
      <c r="N911" s="85">
        <v>5</v>
      </c>
      <c r="O911" s="54" t="s">
        <v>564</v>
      </c>
      <c r="P911" s="54">
        <v>37</v>
      </c>
    </row>
    <row r="912" spans="2:16">
      <c r="B912" s="54" t="s">
        <v>57</v>
      </c>
      <c r="C912" s="54" t="s">
        <v>1682</v>
      </c>
      <c r="D912" s="54" t="s">
        <v>457</v>
      </c>
      <c r="E912" s="60" t="s">
        <v>458</v>
      </c>
      <c r="F912" s="85" t="s">
        <v>557</v>
      </c>
      <c r="G912" s="85" t="s">
        <v>558</v>
      </c>
      <c r="H912" s="86" t="s">
        <v>559</v>
      </c>
      <c r="I912" s="87" t="str">
        <f t="shared" si="36"/>
        <v>Golay0116_S0878</v>
      </c>
      <c r="J912" s="87" t="str">
        <f t="shared" si="37"/>
        <v>gtaTACCGAAGGTATcgACACACCGCCCGTCGCTACT</v>
      </c>
      <c r="K912" s="54" t="s">
        <v>573</v>
      </c>
      <c r="L912" s="60" t="s">
        <v>769</v>
      </c>
      <c r="M912" s="54" t="s">
        <v>561</v>
      </c>
      <c r="N912" s="85">
        <v>5</v>
      </c>
      <c r="O912" s="54" t="s">
        <v>564</v>
      </c>
      <c r="P912" s="54">
        <v>37</v>
      </c>
    </row>
    <row r="913" spans="2:16">
      <c r="B913" s="54" t="s">
        <v>56</v>
      </c>
      <c r="C913" s="54" t="s">
        <v>1683</v>
      </c>
      <c r="D913" s="54" t="s">
        <v>459</v>
      </c>
      <c r="E913" s="60" t="s">
        <v>460</v>
      </c>
      <c r="F913" s="85" t="s">
        <v>557</v>
      </c>
      <c r="G913" s="85" t="s">
        <v>558</v>
      </c>
      <c r="H913" s="86" t="s">
        <v>559</v>
      </c>
      <c r="I913" s="87" t="str">
        <f t="shared" si="36"/>
        <v>Golay0117_S0744</v>
      </c>
      <c r="J913" s="87" t="str">
        <f t="shared" si="37"/>
        <v>gtaCACTCATCATTCcgACACACCGCCCGTCGCTACT</v>
      </c>
      <c r="K913" s="54" t="s">
        <v>573</v>
      </c>
      <c r="L913" s="60" t="s">
        <v>769</v>
      </c>
      <c r="M913" s="54" t="s">
        <v>561</v>
      </c>
      <c r="N913" s="85">
        <v>5</v>
      </c>
      <c r="O913" s="54" t="s">
        <v>564</v>
      </c>
      <c r="P913" s="54">
        <v>37</v>
      </c>
    </row>
    <row r="914" spans="2:16">
      <c r="B914" s="54" t="s">
        <v>55</v>
      </c>
      <c r="C914" s="54" t="s">
        <v>1684</v>
      </c>
      <c r="D914" s="54" t="s">
        <v>461</v>
      </c>
      <c r="E914" s="60" t="s">
        <v>462</v>
      </c>
      <c r="F914" s="85" t="s">
        <v>557</v>
      </c>
      <c r="G914" s="85" t="s">
        <v>558</v>
      </c>
      <c r="H914" s="86" t="s">
        <v>559</v>
      </c>
      <c r="I914" s="87" t="str">
        <f t="shared" si="36"/>
        <v>Golay0118_S1039</v>
      </c>
      <c r="J914" s="87" t="str">
        <f t="shared" si="37"/>
        <v>gtaGTATTTCGGACGcgACACACCGCCCGTCGCTACT</v>
      </c>
      <c r="K914" s="54" t="s">
        <v>573</v>
      </c>
      <c r="L914" s="60" t="s">
        <v>769</v>
      </c>
      <c r="M914" s="54" t="s">
        <v>561</v>
      </c>
      <c r="N914" s="85">
        <v>5</v>
      </c>
      <c r="O914" s="54" t="s">
        <v>25</v>
      </c>
      <c r="P914" s="54">
        <v>37</v>
      </c>
    </row>
    <row r="915" spans="2:16">
      <c r="B915" s="54" t="s">
        <v>54</v>
      </c>
      <c r="C915" s="54" t="s">
        <v>1685</v>
      </c>
      <c r="D915" s="54" t="s">
        <v>463</v>
      </c>
      <c r="E915" s="60" t="s">
        <v>464</v>
      </c>
      <c r="F915" s="85" t="s">
        <v>557</v>
      </c>
      <c r="G915" s="85" t="s">
        <v>558</v>
      </c>
      <c r="H915" s="86" t="s">
        <v>559</v>
      </c>
      <c r="I915" s="87" t="str">
        <f t="shared" si="36"/>
        <v>Golay0119_S0698</v>
      </c>
      <c r="J915" s="87" t="str">
        <f t="shared" si="37"/>
        <v>gtaTATCTATCCTGCcgACACACCGCCCGTCGCTACT</v>
      </c>
      <c r="K915" s="54" t="s">
        <v>573</v>
      </c>
      <c r="L915" s="60" t="s">
        <v>769</v>
      </c>
      <c r="M915" s="54" t="s">
        <v>561</v>
      </c>
      <c r="N915" s="85">
        <v>5</v>
      </c>
      <c r="O915" s="54" t="s">
        <v>564</v>
      </c>
      <c r="P915" s="54">
        <v>37</v>
      </c>
    </row>
    <row r="916" spans="2:16">
      <c r="B916" s="54" t="s">
        <v>53</v>
      </c>
      <c r="C916" s="54" t="s">
        <v>1686</v>
      </c>
      <c r="D916" s="54" t="s">
        <v>465</v>
      </c>
      <c r="E916" s="60" t="s">
        <v>466</v>
      </c>
      <c r="F916" s="85" t="s">
        <v>557</v>
      </c>
      <c r="G916" s="85" t="s">
        <v>558</v>
      </c>
      <c r="H916" s="86" t="s">
        <v>559</v>
      </c>
      <c r="I916" s="87" t="str">
        <f t="shared" si="36"/>
        <v>Golay0120_S0768</v>
      </c>
      <c r="J916" s="87" t="str">
        <f t="shared" si="37"/>
        <v>gtaTTGCCAAGAGTCcgACACACCGCCCGTCGCTACT</v>
      </c>
      <c r="K916" s="54" t="s">
        <v>573</v>
      </c>
      <c r="L916" s="60" t="s">
        <v>769</v>
      </c>
      <c r="M916" s="54" t="s">
        <v>561</v>
      </c>
      <c r="N916" s="85">
        <v>5</v>
      </c>
      <c r="O916" s="54" t="s">
        <v>564</v>
      </c>
      <c r="P916" s="54">
        <v>37</v>
      </c>
    </row>
    <row r="917" spans="2:16">
      <c r="B917" s="54" t="s">
        <v>52</v>
      </c>
      <c r="C917" s="54" t="s">
        <v>1687</v>
      </c>
      <c r="D917" s="54" t="s">
        <v>467</v>
      </c>
      <c r="E917" s="60" t="s">
        <v>468</v>
      </c>
      <c r="F917" s="85" t="s">
        <v>557</v>
      </c>
      <c r="G917" s="85" t="s">
        <v>558</v>
      </c>
      <c r="H917" s="86" t="s">
        <v>559</v>
      </c>
      <c r="I917" s="87" t="str">
        <f t="shared" si="36"/>
        <v>Golay0121_S0848</v>
      </c>
      <c r="J917" s="87" t="str">
        <f t="shared" si="37"/>
        <v>gtaAGTAGCGGAAGAcgACACACCGCCCGTCGCTACT</v>
      </c>
      <c r="K917" s="54" t="s">
        <v>573</v>
      </c>
      <c r="L917" s="60" t="s">
        <v>769</v>
      </c>
      <c r="M917" s="54" t="s">
        <v>561</v>
      </c>
      <c r="N917" s="85">
        <v>5</v>
      </c>
      <c r="O917" s="54" t="s">
        <v>564</v>
      </c>
      <c r="P917" s="54">
        <v>37</v>
      </c>
    </row>
    <row r="918" spans="2:16">
      <c r="B918" s="54" t="s">
        <v>51</v>
      </c>
      <c r="C918" s="54" t="s">
        <v>1688</v>
      </c>
      <c r="D918" s="54" t="s">
        <v>469</v>
      </c>
      <c r="E918" s="60" t="s">
        <v>470</v>
      </c>
      <c r="F918" s="85" t="s">
        <v>557</v>
      </c>
      <c r="G918" s="85" t="s">
        <v>558</v>
      </c>
      <c r="H918" s="86" t="s">
        <v>559</v>
      </c>
      <c r="I918" s="87" t="str">
        <f t="shared" si="36"/>
        <v>Golay0122_S0969</v>
      </c>
      <c r="J918" s="87" t="str">
        <f t="shared" si="37"/>
        <v>gtaGCAATTAGGTACcgACACACCGCCCGTCGCTACT</v>
      </c>
      <c r="K918" s="54" t="s">
        <v>573</v>
      </c>
      <c r="L918" s="60" t="s">
        <v>769</v>
      </c>
      <c r="M918" s="54" t="s">
        <v>561</v>
      </c>
      <c r="N918" s="85">
        <v>5</v>
      </c>
      <c r="O918" s="54" t="s">
        <v>564</v>
      </c>
      <c r="P918" s="54">
        <v>37</v>
      </c>
    </row>
    <row r="919" spans="2:16">
      <c r="B919" s="54" t="s">
        <v>50</v>
      </c>
      <c r="C919" s="54" t="s">
        <v>1689</v>
      </c>
      <c r="D919" s="54" t="s">
        <v>471</v>
      </c>
      <c r="E919" s="60" t="s">
        <v>472</v>
      </c>
      <c r="F919" s="85" t="s">
        <v>557</v>
      </c>
      <c r="G919" s="85" t="s">
        <v>558</v>
      </c>
      <c r="H919" s="86" t="s">
        <v>559</v>
      </c>
      <c r="I919" s="87" t="str">
        <f t="shared" si="36"/>
        <v>Golay0123_S0722</v>
      </c>
      <c r="J919" s="87" t="str">
        <f t="shared" si="37"/>
        <v>gtaCATACCGTGAGTcgACACACCGCCCGTCGCTACT</v>
      </c>
      <c r="K919" s="54" t="s">
        <v>573</v>
      </c>
      <c r="L919" s="60" t="s">
        <v>769</v>
      </c>
      <c r="M919" s="54" t="s">
        <v>561</v>
      </c>
      <c r="N919" s="85">
        <v>5</v>
      </c>
      <c r="O919" s="54" t="s">
        <v>564</v>
      </c>
      <c r="P919" s="54">
        <v>37</v>
      </c>
    </row>
    <row r="920" spans="2:16">
      <c r="B920" s="54" t="s">
        <v>49</v>
      </c>
      <c r="C920" s="54" t="s">
        <v>1690</v>
      </c>
      <c r="D920" s="54" t="s">
        <v>473</v>
      </c>
      <c r="E920" s="60" t="s">
        <v>474</v>
      </c>
      <c r="F920" s="85" t="s">
        <v>557</v>
      </c>
      <c r="G920" s="85" t="s">
        <v>558</v>
      </c>
      <c r="H920" s="86" t="s">
        <v>559</v>
      </c>
      <c r="I920" s="87" t="str">
        <f t="shared" si="36"/>
        <v>Golay0124_S0778</v>
      </c>
      <c r="J920" s="87" t="str">
        <f t="shared" si="37"/>
        <v>gtaATGTGTGTAGACcgACACACCGCCCGTCGCTACT</v>
      </c>
      <c r="K920" s="54" t="s">
        <v>573</v>
      </c>
      <c r="L920" s="60" t="s">
        <v>769</v>
      </c>
      <c r="M920" s="54" t="s">
        <v>561</v>
      </c>
      <c r="N920" s="85">
        <v>5</v>
      </c>
      <c r="O920" s="54" t="s">
        <v>564</v>
      </c>
      <c r="P920" s="54">
        <v>37</v>
      </c>
    </row>
    <row r="921" spans="2:16">
      <c r="B921" s="54" t="s">
        <v>48</v>
      </c>
      <c r="C921" s="54" t="s">
        <v>1691</v>
      </c>
      <c r="D921" s="54" t="s">
        <v>475</v>
      </c>
      <c r="E921" s="60" t="s">
        <v>476</v>
      </c>
      <c r="F921" s="85" t="s">
        <v>557</v>
      </c>
      <c r="G921" s="85" t="s">
        <v>558</v>
      </c>
      <c r="H921" s="86" t="s">
        <v>559</v>
      </c>
      <c r="I921" s="87" t="str">
        <f t="shared" si="36"/>
        <v>Golay0125_S0963</v>
      </c>
      <c r="J921" s="87" t="str">
        <f t="shared" si="37"/>
        <v>gtaCCTGCGAAGTATcgACACACCGCCCGTCGCTACT</v>
      </c>
      <c r="K921" s="54" t="s">
        <v>573</v>
      </c>
      <c r="L921" s="60" t="s">
        <v>769</v>
      </c>
      <c r="M921" s="54" t="s">
        <v>561</v>
      </c>
      <c r="N921" s="85">
        <v>5</v>
      </c>
      <c r="O921" s="54" t="s">
        <v>25</v>
      </c>
      <c r="P921" s="54">
        <v>37</v>
      </c>
    </row>
    <row r="922" spans="2:16">
      <c r="B922" s="54" t="s">
        <v>47</v>
      </c>
      <c r="C922" s="54" t="s">
        <v>1692</v>
      </c>
      <c r="D922" s="54" t="s">
        <v>477</v>
      </c>
      <c r="E922" s="60" t="s">
        <v>478</v>
      </c>
      <c r="F922" s="85" t="s">
        <v>557</v>
      </c>
      <c r="G922" s="85" t="s">
        <v>558</v>
      </c>
      <c r="H922" s="86" t="s">
        <v>559</v>
      </c>
      <c r="I922" s="87" t="str">
        <f t="shared" si="36"/>
        <v>Golay0126_S0806</v>
      </c>
      <c r="J922" s="87" t="str">
        <f t="shared" si="37"/>
        <v>gtaTTCTCTCGACATcgACACACCGCCCGTCGCTACT</v>
      </c>
      <c r="K922" s="54" t="s">
        <v>573</v>
      </c>
      <c r="L922" s="60" t="s">
        <v>769</v>
      </c>
      <c r="M922" s="54" t="s">
        <v>561</v>
      </c>
      <c r="N922" s="85">
        <v>5</v>
      </c>
      <c r="O922" s="54" t="s">
        <v>564</v>
      </c>
      <c r="P922" s="54">
        <v>37</v>
      </c>
    </row>
    <row r="923" spans="2:16">
      <c r="B923" s="54" t="s">
        <v>46</v>
      </c>
      <c r="C923" s="54" t="s">
        <v>1693</v>
      </c>
      <c r="D923" s="54" t="s">
        <v>479</v>
      </c>
      <c r="E923" s="60" t="s">
        <v>480</v>
      </c>
      <c r="F923" s="85" t="s">
        <v>557</v>
      </c>
      <c r="G923" s="85" t="s">
        <v>558</v>
      </c>
      <c r="H923" s="86" t="s">
        <v>559</v>
      </c>
      <c r="I923" s="87" t="str">
        <f t="shared" si="36"/>
        <v>Golay0127_S1005</v>
      </c>
      <c r="J923" s="87" t="str">
        <f t="shared" si="37"/>
        <v>gtaGCTCTCCGTAGAcgACACACCGCCCGTCGCTACT</v>
      </c>
      <c r="K923" s="54" t="s">
        <v>573</v>
      </c>
      <c r="L923" s="60" t="s">
        <v>769</v>
      </c>
      <c r="M923" s="54" t="s">
        <v>561</v>
      </c>
      <c r="N923" s="85">
        <v>5</v>
      </c>
      <c r="O923" s="54" t="s">
        <v>564</v>
      </c>
      <c r="P923" s="54">
        <v>37</v>
      </c>
    </row>
    <row r="924" spans="2:16">
      <c r="B924" s="54" t="s">
        <v>45</v>
      </c>
      <c r="C924" s="54" t="s">
        <v>1694</v>
      </c>
      <c r="D924" s="54" t="s">
        <v>481</v>
      </c>
      <c r="E924" s="60" t="s">
        <v>482</v>
      </c>
      <c r="F924" s="85" t="s">
        <v>557</v>
      </c>
      <c r="G924" s="85" t="s">
        <v>558</v>
      </c>
      <c r="H924" s="86" t="s">
        <v>559</v>
      </c>
      <c r="I924" s="87" t="str">
        <f t="shared" si="36"/>
        <v>Golay0128_S0633</v>
      </c>
      <c r="J924" s="87" t="str">
        <f t="shared" si="37"/>
        <v>gtaGTTAAGCTGACCcgACACACCGCCCGTCGCTACT</v>
      </c>
      <c r="K924" s="54" t="s">
        <v>573</v>
      </c>
      <c r="L924" s="60" t="s">
        <v>769</v>
      </c>
      <c r="M924" s="54" t="s">
        <v>561</v>
      </c>
      <c r="N924" s="85">
        <v>5</v>
      </c>
      <c r="O924" s="54" t="s">
        <v>564</v>
      </c>
      <c r="P924" s="54">
        <v>37</v>
      </c>
    </row>
    <row r="925" spans="2:16">
      <c r="B925" s="54" t="s">
        <v>44</v>
      </c>
      <c r="C925" s="54" t="s">
        <v>1695</v>
      </c>
      <c r="D925" s="54" t="s">
        <v>483</v>
      </c>
      <c r="E925" s="60" t="s">
        <v>484</v>
      </c>
      <c r="F925" s="85" t="s">
        <v>557</v>
      </c>
      <c r="G925" s="85" t="s">
        <v>558</v>
      </c>
      <c r="H925" s="86" t="s">
        <v>559</v>
      </c>
      <c r="I925" s="87" t="str">
        <f t="shared" si="36"/>
        <v>Golay0129_S0412</v>
      </c>
      <c r="J925" s="87" t="str">
        <f t="shared" si="37"/>
        <v>gtaATGCCATGCCGTcgACACACCGCCCGTCGCTACT</v>
      </c>
      <c r="K925" s="54" t="s">
        <v>573</v>
      </c>
      <c r="L925" s="60" t="s">
        <v>769</v>
      </c>
      <c r="M925" s="54" t="s">
        <v>561</v>
      </c>
      <c r="N925" s="85">
        <v>5</v>
      </c>
      <c r="O925" s="54" t="s">
        <v>564</v>
      </c>
      <c r="P925" s="54">
        <v>37</v>
      </c>
    </row>
    <row r="926" spans="2:16">
      <c r="B926" s="54" t="s">
        <v>43</v>
      </c>
      <c r="C926" s="54" t="s">
        <v>1696</v>
      </c>
      <c r="D926" s="54" t="s">
        <v>485</v>
      </c>
      <c r="E926" s="60" t="s">
        <v>486</v>
      </c>
      <c r="F926" s="85" t="s">
        <v>557</v>
      </c>
      <c r="G926" s="85" t="s">
        <v>558</v>
      </c>
      <c r="H926" s="86" t="s">
        <v>559</v>
      </c>
      <c r="I926" s="87" t="str">
        <f t="shared" si="36"/>
        <v>Golay0130_S0483</v>
      </c>
      <c r="J926" s="87" t="str">
        <f t="shared" si="37"/>
        <v>gtaGACATTGTCACGcgACACACCGCCCGTCGCTACT</v>
      </c>
      <c r="K926" s="54" t="s">
        <v>573</v>
      </c>
      <c r="L926" s="60" t="s">
        <v>769</v>
      </c>
      <c r="M926" s="54" t="s">
        <v>561</v>
      </c>
      <c r="N926" s="85">
        <v>5</v>
      </c>
      <c r="O926" s="54" t="s">
        <v>564</v>
      </c>
      <c r="P926" s="54">
        <v>37</v>
      </c>
    </row>
    <row r="927" spans="2:16">
      <c r="B927" s="54" t="s">
        <v>42</v>
      </c>
      <c r="C927" s="54" t="s">
        <v>1697</v>
      </c>
      <c r="D927" s="54" t="s">
        <v>487</v>
      </c>
      <c r="E927" s="60" t="s">
        <v>488</v>
      </c>
      <c r="F927" s="85" t="s">
        <v>557</v>
      </c>
      <c r="G927" s="85" t="s">
        <v>558</v>
      </c>
      <c r="H927" s="86" t="s">
        <v>559</v>
      </c>
      <c r="I927" s="87" t="str">
        <f t="shared" si="36"/>
        <v>Golay0131_S0457</v>
      </c>
      <c r="J927" s="87" t="str">
        <f t="shared" si="37"/>
        <v>gtaGCCAACAACCATcgACACACCGCCCGTCGCTACT</v>
      </c>
      <c r="K927" s="54" t="s">
        <v>573</v>
      </c>
      <c r="L927" s="60" t="s">
        <v>769</v>
      </c>
      <c r="M927" s="54" t="s">
        <v>561</v>
      </c>
      <c r="N927" s="85">
        <v>5</v>
      </c>
      <c r="O927" s="54" t="s">
        <v>564</v>
      </c>
      <c r="P927" s="54">
        <v>37</v>
      </c>
    </row>
    <row r="928" spans="2:16">
      <c r="B928" s="54" t="s">
        <v>41</v>
      </c>
      <c r="C928" s="54" t="s">
        <v>1698</v>
      </c>
      <c r="D928" s="54" t="s">
        <v>489</v>
      </c>
      <c r="E928" s="60" t="s">
        <v>490</v>
      </c>
      <c r="F928" s="85" t="s">
        <v>557</v>
      </c>
      <c r="G928" s="85" t="s">
        <v>558</v>
      </c>
      <c r="H928" s="86" t="s">
        <v>559</v>
      </c>
      <c r="I928" s="87" t="str">
        <f t="shared" si="36"/>
        <v>Golay0132_S0632</v>
      </c>
      <c r="J928" s="87" t="str">
        <f t="shared" si="37"/>
        <v>gtaATCAGTACTAGGcgACACACCGCCCGTCGCTACT</v>
      </c>
      <c r="K928" s="54" t="s">
        <v>573</v>
      </c>
      <c r="L928" s="60" t="s">
        <v>769</v>
      </c>
      <c r="M928" s="54" t="s">
        <v>561</v>
      </c>
      <c r="N928" s="85">
        <v>5</v>
      </c>
      <c r="O928" s="54" t="s">
        <v>564</v>
      </c>
      <c r="P928" s="54">
        <v>37</v>
      </c>
    </row>
    <row r="929" spans="2:16">
      <c r="B929" s="54" t="s">
        <v>40</v>
      </c>
      <c r="C929" s="54" t="s">
        <v>1699</v>
      </c>
      <c r="D929" s="54" t="s">
        <v>491</v>
      </c>
      <c r="E929" s="60" t="s">
        <v>492</v>
      </c>
      <c r="F929" s="85" t="s">
        <v>557</v>
      </c>
      <c r="G929" s="85" t="s">
        <v>558</v>
      </c>
      <c r="H929" s="86" t="s">
        <v>559</v>
      </c>
      <c r="I929" s="87" t="str">
        <f t="shared" si="36"/>
        <v>Golay0133_S1021</v>
      </c>
      <c r="J929" s="87" t="str">
        <f t="shared" si="37"/>
        <v>gtaTCCTCGAGCGATcgACACACCGCCCGTCGCTACT</v>
      </c>
      <c r="K929" s="54" t="s">
        <v>573</v>
      </c>
      <c r="L929" s="60" t="s">
        <v>769</v>
      </c>
      <c r="M929" s="54" t="s">
        <v>561</v>
      </c>
      <c r="N929" s="85">
        <v>5</v>
      </c>
      <c r="O929" s="54" t="s">
        <v>564</v>
      </c>
      <c r="P929" s="54">
        <v>37</v>
      </c>
    </row>
    <row r="930" spans="2:16">
      <c r="B930" s="54" t="s">
        <v>39</v>
      </c>
      <c r="C930" s="54" t="s">
        <v>1700</v>
      </c>
      <c r="D930" s="54" t="s">
        <v>493</v>
      </c>
      <c r="E930" s="60" t="s">
        <v>494</v>
      </c>
      <c r="F930" s="85" t="s">
        <v>557</v>
      </c>
      <c r="G930" s="85" t="s">
        <v>558</v>
      </c>
      <c r="H930" s="86" t="s">
        <v>559</v>
      </c>
      <c r="I930" s="87" t="str">
        <f t="shared" si="36"/>
        <v>Golay0134_S0759</v>
      </c>
      <c r="J930" s="87" t="str">
        <f t="shared" si="37"/>
        <v>gtaACCCAAGCGTTAcgACACACCGCCCGTCGCTACT</v>
      </c>
      <c r="K930" s="54" t="s">
        <v>573</v>
      </c>
      <c r="L930" s="60" t="s">
        <v>769</v>
      </c>
      <c r="M930" s="54" t="s">
        <v>561</v>
      </c>
      <c r="N930" s="85">
        <v>5</v>
      </c>
      <c r="O930" s="54" t="s">
        <v>564</v>
      </c>
      <c r="P930" s="54">
        <v>37</v>
      </c>
    </row>
    <row r="931" spans="2:16">
      <c r="B931" s="54" t="s">
        <v>38</v>
      </c>
      <c r="C931" s="54" t="s">
        <v>1701</v>
      </c>
      <c r="D931" s="54" t="s">
        <v>495</v>
      </c>
      <c r="E931" s="60" t="s">
        <v>496</v>
      </c>
      <c r="F931" s="85" t="s">
        <v>557</v>
      </c>
      <c r="G931" s="85" t="s">
        <v>558</v>
      </c>
      <c r="H931" s="86" t="s">
        <v>559</v>
      </c>
      <c r="I931" s="87" t="str">
        <f t="shared" ref="I931:I961" si="38">(D931&amp;"_"&amp;C931)</f>
        <v>Golay0135_S0810</v>
      </c>
      <c r="J931" s="87" t="str">
        <f t="shared" ref="J931:J961" si="39">CONCATENATE(F931,E931,G931,H931)</f>
        <v>gtaTGCAGCAAGATTcgACACACCGCCCGTCGCTACT</v>
      </c>
      <c r="K931" s="54" t="s">
        <v>573</v>
      </c>
      <c r="L931" s="60" t="s">
        <v>769</v>
      </c>
      <c r="M931" s="54" t="s">
        <v>561</v>
      </c>
      <c r="N931" s="85">
        <v>5</v>
      </c>
      <c r="O931" s="54" t="s">
        <v>564</v>
      </c>
      <c r="P931" s="54">
        <v>37</v>
      </c>
    </row>
    <row r="932" spans="2:16">
      <c r="B932" s="54" t="s">
        <v>37</v>
      </c>
      <c r="C932" s="54" t="s">
        <v>1702</v>
      </c>
      <c r="D932" s="54" t="s">
        <v>497</v>
      </c>
      <c r="E932" s="60" t="s">
        <v>498</v>
      </c>
      <c r="F932" s="85" t="s">
        <v>557</v>
      </c>
      <c r="G932" s="85" t="s">
        <v>558</v>
      </c>
      <c r="H932" s="86" t="s">
        <v>559</v>
      </c>
      <c r="I932" s="87" t="str">
        <f t="shared" si="38"/>
        <v>Golay0136_S0625</v>
      </c>
      <c r="J932" s="87" t="str">
        <f t="shared" si="39"/>
        <v>gtaAGCAACATTGCAcgACACACCGCCCGTCGCTACT</v>
      </c>
      <c r="K932" s="54" t="s">
        <v>573</v>
      </c>
      <c r="L932" s="60" t="s">
        <v>769</v>
      </c>
      <c r="M932" s="54" t="s">
        <v>561</v>
      </c>
      <c r="N932" s="85">
        <v>5</v>
      </c>
      <c r="O932" s="54" t="s">
        <v>564</v>
      </c>
      <c r="P932" s="54">
        <v>37</v>
      </c>
    </row>
    <row r="933" spans="2:16">
      <c r="B933" s="54" t="s">
        <v>36</v>
      </c>
      <c r="C933" s="54" t="s">
        <v>1703</v>
      </c>
      <c r="D933" s="54" t="s">
        <v>499</v>
      </c>
      <c r="E933" s="60" t="s">
        <v>500</v>
      </c>
      <c r="F933" s="85" t="s">
        <v>557</v>
      </c>
      <c r="G933" s="85" t="s">
        <v>558</v>
      </c>
      <c r="H933" s="86" t="s">
        <v>559</v>
      </c>
      <c r="I933" s="87" t="str">
        <f t="shared" si="38"/>
        <v>Golay0137_S1037</v>
      </c>
      <c r="J933" s="87" t="str">
        <f t="shared" si="39"/>
        <v>gtaGATGTGGTGTTAcgACACACCGCCCGTCGCTACT</v>
      </c>
      <c r="K933" s="54" t="s">
        <v>573</v>
      </c>
      <c r="L933" s="60" t="s">
        <v>769</v>
      </c>
      <c r="M933" s="54" t="s">
        <v>561</v>
      </c>
      <c r="N933" s="85">
        <v>5</v>
      </c>
      <c r="O933" s="54" t="s">
        <v>564</v>
      </c>
      <c r="P933" s="54">
        <v>37</v>
      </c>
    </row>
    <row r="934" spans="2:16">
      <c r="B934" s="54" t="s">
        <v>35</v>
      </c>
      <c r="C934" s="54" t="s">
        <v>1704</v>
      </c>
      <c r="D934" s="54" t="s">
        <v>501</v>
      </c>
      <c r="E934" s="60" t="s">
        <v>502</v>
      </c>
      <c r="F934" s="85" t="s">
        <v>557</v>
      </c>
      <c r="G934" s="85" t="s">
        <v>558</v>
      </c>
      <c r="H934" s="86" t="s">
        <v>559</v>
      </c>
      <c r="I934" s="87" t="str">
        <f t="shared" si="38"/>
        <v>Golay0138_S1072</v>
      </c>
      <c r="J934" s="87" t="str">
        <f t="shared" si="39"/>
        <v>gtaCAGAAATGTGTCcgACACACCGCCCGTCGCTACT</v>
      </c>
      <c r="K934" s="54" t="s">
        <v>573</v>
      </c>
      <c r="L934" s="60" t="s">
        <v>769</v>
      </c>
      <c r="M934" s="54" t="s">
        <v>561</v>
      </c>
      <c r="N934" s="85">
        <v>5</v>
      </c>
      <c r="O934" s="54" t="s">
        <v>564</v>
      </c>
      <c r="P934" s="54">
        <v>37</v>
      </c>
    </row>
    <row r="935" spans="2:16">
      <c r="B935" s="54" t="s">
        <v>34</v>
      </c>
      <c r="C935" s="54" t="s">
        <v>1705</v>
      </c>
      <c r="D935" s="54" t="s">
        <v>503</v>
      </c>
      <c r="E935" s="60" t="s">
        <v>504</v>
      </c>
      <c r="F935" s="85" t="s">
        <v>557</v>
      </c>
      <c r="G935" s="85" t="s">
        <v>558</v>
      </c>
      <c r="H935" s="86" t="s">
        <v>559</v>
      </c>
      <c r="I935" s="87" t="str">
        <f t="shared" si="38"/>
        <v>Golay0139_S0837</v>
      </c>
      <c r="J935" s="87" t="str">
        <f t="shared" si="39"/>
        <v>gtaGTAGAGGTAGAGcgACACACCGCCCGTCGCTACT</v>
      </c>
      <c r="K935" s="54" t="s">
        <v>573</v>
      </c>
      <c r="L935" s="60" t="s">
        <v>769</v>
      </c>
      <c r="M935" s="54" t="s">
        <v>561</v>
      </c>
      <c r="N935" s="85">
        <v>5</v>
      </c>
      <c r="O935" s="54" t="s">
        <v>564</v>
      </c>
      <c r="P935" s="54">
        <v>37</v>
      </c>
    </row>
    <row r="936" spans="2:16">
      <c r="B936" s="54" t="s">
        <v>33</v>
      </c>
      <c r="C936" s="54" t="s">
        <v>1706</v>
      </c>
      <c r="D936" s="54" t="s">
        <v>505</v>
      </c>
      <c r="E936" s="60" t="s">
        <v>506</v>
      </c>
      <c r="F936" s="85" t="s">
        <v>557</v>
      </c>
      <c r="G936" s="85" t="s">
        <v>558</v>
      </c>
      <c r="H936" s="86" t="s">
        <v>559</v>
      </c>
      <c r="I936" s="87" t="str">
        <f t="shared" si="38"/>
        <v>Golay0140_S0666</v>
      </c>
      <c r="J936" s="87" t="str">
        <f t="shared" si="39"/>
        <v>gtaCGTGATCCGCTAcgACACACCGCCCGTCGCTACT</v>
      </c>
      <c r="K936" s="54" t="s">
        <v>573</v>
      </c>
      <c r="L936" s="60" t="s">
        <v>769</v>
      </c>
      <c r="M936" s="54" t="s">
        <v>561</v>
      </c>
      <c r="N936" s="85">
        <v>5</v>
      </c>
      <c r="O936" s="54" t="s">
        <v>564</v>
      </c>
      <c r="P936" s="54">
        <v>37</v>
      </c>
    </row>
    <row r="937" spans="2:16">
      <c r="B937" s="54" t="s">
        <v>32</v>
      </c>
      <c r="C937" s="54" t="s">
        <v>1707</v>
      </c>
      <c r="D937" s="54" t="s">
        <v>507</v>
      </c>
      <c r="E937" s="60" t="s">
        <v>508</v>
      </c>
      <c r="F937" s="85" t="s">
        <v>557</v>
      </c>
      <c r="G937" s="85" t="s">
        <v>558</v>
      </c>
      <c r="H937" s="86" t="s">
        <v>559</v>
      </c>
      <c r="I937" s="87" t="str">
        <f t="shared" si="38"/>
        <v>Golay0141_S0653</v>
      </c>
      <c r="J937" s="87" t="str">
        <f t="shared" si="39"/>
        <v>gtaGGTTATTTGGCGcgACACACCGCCCGTCGCTACT</v>
      </c>
      <c r="K937" s="54" t="s">
        <v>573</v>
      </c>
      <c r="L937" s="60" t="s">
        <v>769</v>
      </c>
      <c r="M937" s="54" t="s">
        <v>561</v>
      </c>
      <c r="N937" s="85">
        <v>5</v>
      </c>
      <c r="O937" s="54" t="s">
        <v>564</v>
      </c>
      <c r="P937" s="54">
        <v>37</v>
      </c>
    </row>
    <row r="938" spans="2:16">
      <c r="B938" s="54" t="s">
        <v>31</v>
      </c>
      <c r="C938" s="54" t="s">
        <v>1708</v>
      </c>
      <c r="D938" s="54" t="s">
        <v>509</v>
      </c>
      <c r="E938" s="60" t="s">
        <v>510</v>
      </c>
      <c r="F938" s="85" t="s">
        <v>557</v>
      </c>
      <c r="G938" s="85" t="s">
        <v>558</v>
      </c>
      <c r="H938" s="86" t="s">
        <v>559</v>
      </c>
      <c r="I938" s="87" t="str">
        <f t="shared" si="38"/>
        <v>Golay1510_S0639</v>
      </c>
      <c r="J938" s="87" t="str">
        <f t="shared" si="39"/>
        <v>gtaACGGTACCCTACcgACACACCGCCCGTCGCTACT</v>
      </c>
      <c r="K938" s="54" t="s">
        <v>573</v>
      </c>
      <c r="L938" s="60" t="s">
        <v>769</v>
      </c>
      <c r="M938" s="54" t="s">
        <v>561</v>
      </c>
      <c r="N938" s="85">
        <v>5</v>
      </c>
      <c r="O938" s="54" t="s">
        <v>564</v>
      </c>
      <c r="P938" s="54">
        <v>37</v>
      </c>
    </row>
    <row r="939" spans="2:16">
      <c r="B939" s="54" t="s">
        <v>30</v>
      </c>
      <c r="C939" s="54" t="s">
        <v>1709</v>
      </c>
      <c r="D939" s="54" t="s">
        <v>511</v>
      </c>
      <c r="E939" s="60" t="s">
        <v>512</v>
      </c>
      <c r="F939" s="85" t="s">
        <v>557</v>
      </c>
      <c r="G939" s="85" t="s">
        <v>558</v>
      </c>
      <c r="H939" s="86" t="s">
        <v>559</v>
      </c>
      <c r="I939" s="87" t="str">
        <f t="shared" si="38"/>
        <v>Golay1511_S0868</v>
      </c>
      <c r="J939" s="87" t="str">
        <f t="shared" si="39"/>
        <v>gtaTCATAGGGTAGTcgACACACCGCCCGTCGCTACT</v>
      </c>
      <c r="K939" s="54" t="s">
        <v>573</v>
      </c>
      <c r="L939" s="60" t="s">
        <v>769</v>
      </c>
      <c r="M939" s="54" t="s">
        <v>561</v>
      </c>
      <c r="N939" s="85">
        <v>5</v>
      </c>
      <c r="O939" s="54" t="s">
        <v>564</v>
      </c>
      <c r="P939" s="54">
        <v>37</v>
      </c>
    </row>
    <row r="940" spans="2:16">
      <c r="B940" s="54" t="s">
        <v>29</v>
      </c>
      <c r="C940" s="54" t="s">
        <v>1710</v>
      </c>
      <c r="D940" s="54" t="s">
        <v>513</v>
      </c>
      <c r="E940" s="60" t="s">
        <v>514</v>
      </c>
      <c r="F940" s="85" t="s">
        <v>557</v>
      </c>
      <c r="G940" s="85" t="s">
        <v>558</v>
      </c>
      <c r="H940" s="86" t="s">
        <v>559</v>
      </c>
      <c r="I940" s="87" t="str">
        <f t="shared" si="38"/>
        <v>Golay1512_S0572</v>
      </c>
      <c r="J940" s="87" t="str">
        <f t="shared" si="39"/>
        <v>gtaATGGAGTTGTTGcgACACACCGCCCGTCGCTACT</v>
      </c>
      <c r="K940" s="54" t="s">
        <v>573</v>
      </c>
      <c r="L940" s="60" t="s">
        <v>769</v>
      </c>
      <c r="M940" s="54" t="s">
        <v>561</v>
      </c>
      <c r="N940" s="85">
        <v>5</v>
      </c>
      <c r="O940" s="54" t="s">
        <v>564</v>
      </c>
      <c r="P940" s="54">
        <v>37</v>
      </c>
    </row>
    <row r="941" spans="2:16">
      <c r="B941" s="54" t="s">
        <v>28</v>
      </c>
      <c r="C941" s="54" t="s">
        <v>1711</v>
      </c>
      <c r="D941" s="54" t="s">
        <v>515</v>
      </c>
      <c r="E941" s="60" t="s">
        <v>516</v>
      </c>
      <c r="F941" s="85" t="s">
        <v>557</v>
      </c>
      <c r="G941" s="85" t="s">
        <v>558</v>
      </c>
      <c r="H941" s="86" t="s">
        <v>559</v>
      </c>
      <c r="I941" s="87" t="str">
        <f t="shared" si="38"/>
        <v>Golay1513_S0895</v>
      </c>
      <c r="J941" s="87" t="str">
        <f t="shared" si="39"/>
        <v>gtaCGTATCTCAGGAcgACACACCGCCCGTCGCTACT</v>
      </c>
      <c r="K941" s="54" t="s">
        <v>573</v>
      </c>
      <c r="L941" s="60" t="s">
        <v>769</v>
      </c>
      <c r="M941" s="54" t="s">
        <v>561</v>
      </c>
      <c r="N941" s="85">
        <v>5</v>
      </c>
      <c r="O941" s="54" t="s">
        <v>564</v>
      </c>
      <c r="P941" s="54">
        <v>37</v>
      </c>
    </row>
    <row r="942" spans="2:16">
      <c r="B942" s="54" t="s">
        <v>27</v>
      </c>
      <c r="C942" s="54" t="s">
        <v>1712</v>
      </c>
      <c r="D942" s="54" t="s">
        <v>517</v>
      </c>
      <c r="E942" s="60" t="s">
        <v>518</v>
      </c>
      <c r="F942" s="85" t="s">
        <v>557</v>
      </c>
      <c r="G942" s="85" t="s">
        <v>558</v>
      </c>
      <c r="H942" s="86" t="s">
        <v>559</v>
      </c>
      <c r="I942" s="87" t="str">
        <f t="shared" si="38"/>
        <v>Golay1514_S0545</v>
      </c>
      <c r="J942" s="87" t="str">
        <f t="shared" si="39"/>
        <v>gtaTAGTTCGGTGACcgACACACCGCCCGTCGCTACT</v>
      </c>
      <c r="K942" s="54" t="s">
        <v>573</v>
      </c>
      <c r="L942" s="60" t="s">
        <v>769</v>
      </c>
      <c r="M942" s="54" t="s">
        <v>561</v>
      </c>
      <c r="N942" s="85">
        <v>5</v>
      </c>
      <c r="O942" s="54" t="s">
        <v>564</v>
      </c>
      <c r="P942" s="54">
        <v>37</v>
      </c>
    </row>
    <row r="943" spans="2:16">
      <c r="B943" s="54" t="s">
        <v>26</v>
      </c>
      <c r="C943" s="54" t="s">
        <v>1713</v>
      </c>
      <c r="D943" s="54" t="s">
        <v>519</v>
      </c>
      <c r="E943" s="60" t="s">
        <v>520</v>
      </c>
      <c r="F943" s="85" t="s">
        <v>557</v>
      </c>
      <c r="G943" s="85" t="s">
        <v>558</v>
      </c>
      <c r="H943" s="86" t="s">
        <v>559</v>
      </c>
      <c r="I943" s="87" t="str">
        <f t="shared" si="38"/>
        <v>Golay1515_S0519</v>
      </c>
      <c r="J943" s="87" t="str">
        <f t="shared" si="39"/>
        <v>gtaCCATGGCTGTGTcgACACACCGCCCGTCGCTACT</v>
      </c>
      <c r="K943" s="54" t="s">
        <v>573</v>
      </c>
      <c r="L943" s="60" t="s">
        <v>769</v>
      </c>
      <c r="M943" s="54" t="s">
        <v>561</v>
      </c>
      <c r="N943" s="85">
        <v>5</v>
      </c>
      <c r="O943" s="54" t="s">
        <v>564</v>
      </c>
      <c r="P943" s="54">
        <v>37</v>
      </c>
    </row>
    <row r="944" spans="2:16">
      <c r="B944" s="54" t="s">
        <v>24</v>
      </c>
      <c r="C944" s="54" t="s">
        <v>1714</v>
      </c>
      <c r="D944" s="54" t="s">
        <v>521</v>
      </c>
      <c r="E944" s="60" t="s">
        <v>522</v>
      </c>
      <c r="F944" s="85" t="s">
        <v>557</v>
      </c>
      <c r="G944" s="85" t="s">
        <v>558</v>
      </c>
      <c r="H944" s="86" t="s">
        <v>559</v>
      </c>
      <c r="I944" s="87" t="str">
        <f t="shared" si="38"/>
        <v>Golay1516_S0720</v>
      </c>
      <c r="J944" s="87" t="str">
        <f t="shared" si="39"/>
        <v>gtaCTAGTCGCTGGTcgACACACCGCCCGTCGCTACT</v>
      </c>
      <c r="K944" s="54" t="s">
        <v>573</v>
      </c>
      <c r="L944" s="60" t="s">
        <v>769</v>
      </c>
      <c r="M944" s="54" t="s">
        <v>561</v>
      </c>
      <c r="N944" s="85">
        <v>5</v>
      </c>
      <c r="O944" s="54" t="s">
        <v>564</v>
      </c>
      <c r="P944" s="54">
        <v>37</v>
      </c>
    </row>
    <row r="945" spans="2:16">
      <c r="B945" s="54" t="s">
        <v>23</v>
      </c>
      <c r="C945" s="84" t="s">
        <v>1715</v>
      </c>
      <c r="D945" s="54" t="s">
        <v>523</v>
      </c>
      <c r="E945" s="60" t="s">
        <v>524</v>
      </c>
      <c r="F945" s="85" t="s">
        <v>557</v>
      </c>
      <c r="G945" s="85" t="s">
        <v>558</v>
      </c>
      <c r="H945" s="86" t="s">
        <v>559</v>
      </c>
      <c r="I945" s="87" t="str">
        <f t="shared" si="38"/>
        <v>Golay1517_NC10</v>
      </c>
      <c r="J945" s="87" t="str">
        <f t="shared" si="39"/>
        <v>gtaTCCAAGCGTCACcgACACACCGCCCGTCGCTACT</v>
      </c>
      <c r="K945" s="54" t="s">
        <v>573</v>
      </c>
      <c r="L945" s="60" t="s">
        <v>769</v>
      </c>
      <c r="M945" s="54" t="s">
        <v>561</v>
      </c>
      <c r="N945" s="85">
        <v>5</v>
      </c>
      <c r="O945" s="54" t="s">
        <v>565</v>
      </c>
      <c r="P945" s="54">
        <v>37</v>
      </c>
    </row>
    <row r="946" spans="2:16">
      <c r="B946" s="54" t="s">
        <v>22</v>
      </c>
      <c r="C946" s="54" t="s">
        <v>1716</v>
      </c>
      <c r="D946" s="54" t="s">
        <v>525</v>
      </c>
      <c r="E946" s="60" t="s">
        <v>526</v>
      </c>
      <c r="F946" s="85" t="s">
        <v>557</v>
      </c>
      <c r="G946" s="85" t="s">
        <v>558</v>
      </c>
      <c r="H946" s="86" t="s">
        <v>559</v>
      </c>
      <c r="I946" s="87" t="str">
        <f t="shared" si="38"/>
        <v>Golay1518_S0829</v>
      </c>
      <c r="J946" s="87" t="str">
        <f t="shared" si="39"/>
        <v>gtaGCTTCATTTCTGcgACACACCGCCCGTCGCTACT</v>
      </c>
      <c r="K946" s="54" t="s">
        <v>573</v>
      </c>
      <c r="L946" s="60" t="s">
        <v>769</v>
      </c>
      <c r="M946" s="54" t="s">
        <v>561</v>
      </c>
      <c r="N946" s="85">
        <v>5</v>
      </c>
      <c r="O946" s="54" t="s">
        <v>564</v>
      </c>
      <c r="P946" s="54">
        <v>37</v>
      </c>
    </row>
    <row r="947" spans="2:16">
      <c r="B947" s="54" t="s">
        <v>21</v>
      </c>
      <c r="C947" s="54" t="s">
        <v>1717</v>
      </c>
      <c r="D947" s="54" t="s">
        <v>527</v>
      </c>
      <c r="E947" s="60" t="s">
        <v>528</v>
      </c>
      <c r="F947" s="85" t="s">
        <v>557</v>
      </c>
      <c r="G947" s="85" t="s">
        <v>558</v>
      </c>
      <c r="H947" s="86" t="s">
        <v>559</v>
      </c>
      <c r="I947" s="87" t="str">
        <f t="shared" si="38"/>
        <v>Golay1519_S0935</v>
      </c>
      <c r="J947" s="87" t="str">
        <f t="shared" si="39"/>
        <v>gtaAACTTGGCCGTAcgACACACCGCCCGTCGCTACT</v>
      </c>
      <c r="K947" s="54" t="s">
        <v>573</v>
      </c>
      <c r="L947" s="60" t="s">
        <v>769</v>
      </c>
      <c r="M947" s="54" t="s">
        <v>561</v>
      </c>
      <c r="N947" s="85">
        <v>5</v>
      </c>
      <c r="O947" s="54" t="s">
        <v>564</v>
      </c>
      <c r="P947" s="54">
        <v>37</v>
      </c>
    </row>
    <row r="948" spans="2:16">
      <c r="B948" s="54" t="s">
        <v>20</v>
      </c>
      <c r="C948" s="54" t="s">
        <v>1718</v>
      </c>
      <c r="D948" s="54" t="s">
        <v>529</v>
      </c>
      <c r="E948" s="60" t="s">
        <v>530</v>
      </c>
      <c r="F948" s="85" t="s">
        <v>557</v>
      </c>
      <c r="G948" s="85" t="s">
        <v>558</v>
      </c>
      <c r="H948" s="86" t="s">
        <v>559</v>
      </c>
      <c r="I948" s="87" t="str">
        <f t="shared" si="38"/>
        <v>Golay1520_S0845</v>
      </c>
      <c r="J948" s="87" t="str">
        <f t="shared" si="39"/>
        <v>gtaCATACGATACAGcgACACACCGCCCGTCGCTACT</v>
      </c>
      <c r="K948" s="54" t="s">
        <v>573</v>
      </c>
      <c r="L948" s="60" t="s">
        <v>769</v>
      </c>
      <c r="M948" s="54" t="s">
        <v>561</v>
      </c>
      <c r="N948" s="85">
        <v>5</v>
      </c>
      <c r="O948" s="54" t="s">
        <v>564</v>
      </c>
      <c r="P948" s="54">
        <v>37</v>
      </c>
    </row>
    <row r="949" spans="2:16">
      <c r="B949" s="54" t="s">
        <v>19</v>
      </c>
      <c r="C949" s="54" t="s">
        <v>1719</v>
      </c>
      <c r="D949" s="54" t="s">
        <v>531</v>
      </c>
      <c r="E949" s="60" t="s">
        <v>532</v>
      </c>
      <c r="F949" s="85" t="s">
        <v>557</v>
      </c>
      <c r="G949" s="85" t="s">
        <v>558</v>
      </c>
      <c r="H949" s="86" t="s">
        <v>559</v>
      </c>
      <c r="I949" s="87" t="str">
        <f t="shared" si="38"/>
        <v>Golay1521_S0975</v>
      </c>
      <c r="J949" s="87" t="str">
        <f t="shared" si="39"/>
        <v>gtaGGTTGAGAAGAGcgACACACCGCCCGTCGCTACT</v>
      </c>
      <c r="K949" s="54" t="s">
        <v>573</v>
      </c>
      <c r="L949" s="60" t="s">
        <v>769</v>
      </c>
      <c r="M949" s="54" t="s">
        <v>561</v>
      </c>
      <c r="N949" s="85">
        <v>5</v>
      </c>
      <c r="O949" s="54" t="s">
        <v>564</v>
      </c>
      <c r="P949" s="54">
        <v>37</v>
      </c>
    </row>
    <row r="950" spans="2:16">
      <c r="B950" s="54" t="s">
        <v>18</v>
      </c>
      <c r="C950" s="54" t="s">
        <v>1720</v>
      </c>
      <c r="D950" s="54" t="s">
        <v>533</v>
      </c>
      <c r="E950" s="60" t="s">
        <v>534</v>
      </c>
      <c r="F950" s="85" t="s">
        <v>557</v>
      </c>
      <c r="G950" s="85" t="s">
        <v>558</v>
      </c>
      <c r="H950" s="86" t="s">
        <v>559</v>
      </c>
      <c r="I950" s="87" t="str">
        <f t="shared" si="38"/>
        <v>Golay1522_S0918</v>
      </c>
      <c r="J950" s="87" t="str">
        <f t="shared" si="39"/>
        <v>gtaCTGGGAGTTGTTcgACACACCGCCCGTCGCTACT</v>
      </c>
      <c r="K950" s="54" t="s">
        <v>573</v>
      </c>
      <c r="L950" s="60" t="s">
        <v>769</v>
      </c>
      <c r="M950" s="54" t="s">
        <v>561</v>
      </c>
      <c r="N950" s="85">
        <v>5</v>
      </c>
      <c r="O950" s="54" t="s">
        <v>564</v>
      </c>
      <c r="P950" s="54">
        <v>37</v>
      </c>
    </row>
    <row r="951" spans="2:16">
      <c r="B951" s="54" t="s">
        <v>17</v>
      </c>
      <c r="C951" s="54" t="s">
        <v>1721</v>
      </c>
      <c r="D951" s="54" t="s">
        <v>535</v>
      </c>
      <c r="E951" s="60" t="s">
        <v>536</v>
      </c>
      <c r="F951" s="85" t="s">
        <v>557</v>
      </c>
      <c r="G951" s="85" t="s">
        <v>558</v>
      </c>
      <c r="H951" s="86" t="s">
        <v>559</v>
      </c>
      <c r="I951" s="87" t="str">
        <f t="shared" si="38"/>
        <v>Golay1523_S1061</v>
      </c>
      <c r="J951" s="87" t="str">
        <f t="shared" si="39"/>
        <v>gtaATCATCTCGGCGcgACACACCGCCCGTCGCTACT</v>
      </c>
      <c r="K951" s="54" t="s">
        <v>573</v>
      </c>
      <c r="L951" s="60" t="s">
        <v>769</v>
      </c>
      <c r="M951" s="54" t="s">
        <v>561</v>
      </c>
      <c r="N951" s="85">
        <v>5</v>
      </c>
      <c r="O951" s="54" t="s">
        <v>564</v>
      </c>
      <c r="P951" s="54">
        <v>37</v>
      </c>
    </row>
    <row r="952" spans="2:16">
      <c r="B952" s="54" t="s">
        <v>16</v>
      </c>
      <c r="C952" s="54" t="s">
        <v>1722</v>
      </c>
      <c r="D952" s="54" t="s">
        <v>537</v>
      </c>
      <c r="E952" s="60" t="s">
        <v>538</v>
      </c>
      <c r="F952" s="85" t="s">
        <v>557</v>
      </c>
      <c r="G952" s="85" t="s">
        <v>558</v>
      </c>
      <c r="H952" s="86" t="s">
        <v>559</v>
      </c>
      <c r="I952" s="87" t="str">
        <f t="shared" si="38"/>
        <v>Golay1524_S0966</v>
      </c>
      <c r="J952" s="87" t="str">
        <f t="shared" si="39"/>
        <v>gtaATTACCCACAGGcgACACACCGCCCGTCGCTACT</v>
      </c>
      <c r="K952" s="54" t="s">
        <v>573</v>
      </c>
      <c r="L952" s="60" t="s">
        <v>769</v>
      </c>
      <c r="M952" s="54" t="s">
        <v>561</v>
      </c>
      <c r="N952" s="85">
        <v>5</v>
      </c>
      <c r="O952" s="54" t="s">
        <v>564</v>
      </c>
      <c r="P952" s="54">
        <v>37</v>
      </c>
    </row>
    <row r="953" spans="2:16">
      <c r="B953" s="54" t="s">
        <v>15</v>
      </c>
      <c r="C953" s="54" t="s">
        <v>1723</v>
      </c>
      <c r="D953" s="54" t="s">
        <v>539</v>
      </c>
      <c r="E953" s="60" t="s">
        <v>540</v>
      </c>
      <c r="F953" s="85" t="s">
        <v>557</v>
      </c>
      <c r="G953" s="85" t="s">
        <v>558</v>
      </c>
      <c r="H953" s="86" t="s">
        <v>559</v>
      </c>
      <c r="I953" s="87" t="str">
        <f t="shared" si="38"/>
        <v>Golay1525_S0906</v>
      </c>
      <c r="J953" s="87" t="str">
        <f t="shared" si="39"/>
        <v>gtaCACATCAGCGCTcgACACACCGCCCGTCGCTACT</v>
      </c>
      <c r="K953" s="54" t="s">
        <v>573</v>
      </c>
      <c r="L953" s="60" t="s">
        <v>769</v>
      </c>
      <c r="M953" s="54" t="s">
        <v>561</v>
      </c>
      <c r="N953" s="85">
        <v>5</v>
      </c>
      <c r="O953" s="54" t="s">
        <v>564</v>
      </c>
      <c r="P953" s="54">
        <v>37</v>
      </c>
    </row>
    <row r="954" spans="2:16">
      <c r="B954" s="54" t="s">
        <v>14</v>
      </c>
      <c r="C954" s="54" t="s">
        <v>1724</v>
      </c>
      <c r="D954" s="54" t="s">
        <v>541</v>
      </c>
      <c r="E954" s="60" t="s">
        <v>542</v>
      </c>
      <c r="F954" s="85" t="s">
        <v>557</v>
      </c>
      <c r="G954" s="85" t="s">
        <v>558</v>
      </c>
      <c r="H954" s="86" t="s">
        <v>559</v>
      </c>
      <c r="I954" s="87" t="str">
        <f t="shared" si="38"/>
        <v>Golay1526_S0579</v>
      </c>
      <c r="J954" s="87" t="str">
        <f t="shared" si="39"/>
        <v>gtaTGACCATAGTGAcgACACACCGCCCGTCGCTACT</v>
      </c>
      <c r="K954" s="54" t="s">
        <v>573</v>
      </c>
      <c r="L954" s="60" t="s">
        <v>769</v>
      </c>
      <c r="M954" s="54" t="s">
        <v>561</v>
      </c>
      <c r="N954" s="85">
        <v>5</v>
      </c>
      <c r="O954" s="54" t="s">
        <v>564</v>
      </c>
      <c r="P954" s="54">
        <v>37</v>
      </c>
    </row>
    <row r="955" spans="2:16">
      <c r="B955" s="54" t="s">
        <v>13</v>
      </c>
      <c r="C955" s="54" t="s">
        <v>1725</v>
      </c>
      <c r="D955" s="54" t="s">
        <v>543</v>
      </c>
      <c r="E955" s="60" t="s">
        <v>544</v>
      </c>
      <c r="F955" s="85" t="s">
        <v>557</v>
      </c>
      <c r="G955" s="85" t="s">
        <v>558</v>
      </c>
      <c r="H955" s="86" t="s">
        <v>559</v>
      </c>
      <c r="I955" s="87" t="str">
        <f t="shared" si="38"/>
        <v>Golay1527_S0815</v>
      </c>
      <c r="J955" s="87" t="str">
        <f t="shared" si="39"/>
        <v>gtaGATAAGCGCCTTcgACACACCGCCCGTCGCTACT</v>
      </c>
      <c r="K955" s="54" t="s">
        <v>573</v>
      </c>
      <c r="L955" s="60" t="s">
        <v>769</v>
      </c>
      <c r="M955" s="54" t="s">
        <v>561</v>
      </c>
      <c r="N955" s="85">
        <v>5</v>
      </c>
      <c r="O955" s="54" t="s">
        <v>564</v>
      </c>
      <c r="P955" s="54">
        <v>37</v>
      </c>
    </row>
    <row r="956" spans="2:16">
      <c r="B956" s="54" t="s">
        <v>12</v>
      </c>
      <c r="C956" s="54" t="s">
        <v>1726</v>
      </c>
      <c r="D956" s="54" t="s">
        <v>545</v>
      </c>
      <c r="E956" s="60" t="s">
        <v>546</v>
      </c>
      <c r="F956" s="85" t="s">
        <v>557</v>
      </c>
      <c r="G956" s="85" t="s">
        <v>558</v>
      </c>
      <c r="H956" s="86" t="s">
        <v>559</v>
      </c>
      <c r="I956" s="87" t="str">
        <f t="shared" si="38"/>
        <v>Golay1528_S0715</v>
      </c>
      <c r="J956" s="87" t="str">
        <f t="shared" si="39"/>
        <v>gtaTAGTCTAAGGGTcgACACACCGCCCGTCGCTACT</v>
      </c>
      <c r="K956" s="54" t="s">
        <v>573</v>
      </c>
      <c r="L956" s="60" t="s">
        <v>769</v>
      </c>
      <c r="M956" s="54" t="s">
        <v>561</v>
      </c>
      <c r="N956" s="85">
        <v>5</v>
      </c>
      <c r="O956" s="54" t="s">
        <v>564</v>
      </c>
      <c r="P956" s="54">
        <v>37</v>
      </c>
    </row>
    <row r="957" spans="2:16">
      <c r="B957" s="54" t="s">
        <v>11</v>
      </c>
      <c r="C957" s="54" t="s">
        <v>1727</v>
      </c>
      <c r="D957" s="54" t="s">
        <v>547</v>
      </c>
      <c r="E957" s="60" t="s">
        <v>548</v>
      </c>
      <c r="F957" s="85" t="s">
        <v>557</v>
      </c>
      <c r="G957" s="85" t="s">
        <v>558</v>
      </c>
      <c r="H957" s="86" t="s">
        <v>559</v>
      </c>
      <c r="I957" s="87" t="str">
        <f t="shared" si="38"/>
        <v>Golay1529_S0756</v>
      </c>
      <c r="J957" s="87" t="str">
        <f t="shared" si="39"/>
        <v>gtaAATTAGGCGTGTcgACACACCGCCCGTCGCTACT</v>
      </c>
      <c r="K957" s="54" t="s">
        <v>573</v>
      </c>
      <c r="L957" s="60" t="s">
        <v>769</v>
      </c>
      <c r="M957" s="54" t="s">
        <v>561</v>
      </c>
      <c r="N957" s="85">
        <v>5</v>
      </c>
      <c r="O957" s="54" t="s">
        <v>564</v>
      </c>
      <c r="P957" s="54">
        <v>37</v>
      </c>
    </row>
    <row r="958" spans="2:16">
      <c r="B958" s="54" t="s">
        <v>10</v>
      </c>
      <c r="C958" s="84" t="s">
        <v>1728</v>
      </c>
      <c r="D958" s="54" t="s">
        <v>549</v>
      </c>
      <c r="E958" s="60" t="s">
        <v>550</v>
      </c>
      <c r="F958" s="85" t="s">
        <v>557</v>
      </c>
      <c r="G958" s="85" t="s">
        <v>558</v>
      </c>
      <c r="H958" s="86" t="s">
        <v>559</v>
      </c>
      <c r="I958" s="87" t="str">
        <f t="shared" si="38"/>
        <v>Golay1530_S0572D</v>
      </c>
      <c r="J958" s="87" t="str">
        <f t="shared" si="39"/>
        <v>gtaTGCTCTTGCTCTcgACACACCGCCCGTCGCTACT</v>
      </c>
      <c r="K958" s="54" t="s">
        <v>573</v>
      </c>
      <c r="L958" s="60" t="s">
        <v>769</v>
      </c>
      <c r="M958" s="54" t="s">
        <v>561</v>
      </c>
      <c r="N958" s="85">
        <v>5</v>
      </c>
      <c r="O958" s="54" t="s">
        <v>564</v>
      </c>
      <c r="P958" s="54">
        <v>37</v>
      </c>
    </row>
    <row r="959" spans="2:16">
      <c r="B959" s="54" t="s">
        <v>9</v>
      </c>
      <c r="C959" s="84" t="s">
        <v>1729</v>
      </c>
      <c r="D959" s="54" t="s">
        <v>551</v>
      </c>
      <c r="E959" s="60" t="s">
        <v>552</v>
      </c>
      <c r="F959" s="85" t="s">
        <v>557</v>
      </c>
      <c r="G959" s="85" t="s">
        <v>558</v>
      </c>
      <c r="H959" s="86" t="s">
        <v>559</v>
      </c>
      <c r="I959" s="87" t="str">
        <f t="shared" si="38"/>
        <v>Golay1531_S0363D</v>
      </c>
      <c r="J959" s="87" t="str">
        <f t="shared" si="39"/>
        <v>gtaTCCACTAGAGCAcgACACACCGCCCGTCGCTACT</v>
      </c>
      <c r="K959" s="54" t="s">
        <v>573</v>
      </c>
      <c r="L959" s="60" t="s">
        <v>769</v>
      </c>
      <c r="M959" s="54" t="s">
        <v>561</v>
      </c>
      <c r="N959" s="85">
        <v>5</v>
      </c>
      <c r="O959" s="54" t="s">
        <v>564</v>
      </c>
      <c r="P959" s="54">
        <v>37</v>
      </c>
    </row>
    <row r="960" spans="2:16">
      <c r="B960" s="54" t="s">
        <v>8</v>
      </c>
      <c r="C960" s="84" t="s">
        <v>1730</v>
      </c>
      <c r="D960" s="54" t="s">
        <v>553</v>
      </c>
      <c r="E960" s="60" t="s">
        <v>554</v>
      </c>
      <c r="F960" s="85" t="s">
        <v>557</v>
      </c>
      <c r="G960" s="85" t="s">
        <v>558</v>
      </c>
      <c r="H960" s="86" t="s">
        <v>559</v>
      </c>
      <c r="I960" s="87" t="str">
        <f t="shared" si="38"/>
        <v>Golay1532_S1011D</v>
      </c>
      <c r="J960" s="87" t="str">
        <f t="shared" si="39"/>
        <v>gtaCATTGCAAAGCAcgACACACCGCCCGTCGCTACT</v>
      </c>
      <c r="K960" s="54" t="s">
        <v>573</v>
      </c>
      <c r="L960" s="60" t="s">
        <v>769</v>
      </c>
      <c r="M960" s="54" t="s">
        <v>561</v>
      </c>
      <c r="N960" s="85">
        <v>5</v>
      </c>
      <c r="O960" s="54" t="s">
        <v>564</v>
      </c>
      <c r="P960" s="54">
        <v>37</v>
      </c>
    </row>
    <row r="961" spans="1:18">
      <c r="B961" s="54" t="s">
        <v>7</v>
      </c>
      <c r="C961" s="84" t="s">
        <v>1731</v>
      </c>
      <c r="D961" s="54" t="s">
        <v>555</v>
      </c>
      <c r="E961" s="60" t="s">
        <v>556</v>
      </c>
      <c r="F961" s="85" t="s">
        <v>557</v>
      </c>
      <c r="G961" s="85" t="s">
        <v>558</v>
      </c>
      <c r="H961" s="86" t="s">
        <v>559</v>
      </c>
      <c r="I961" s="87" t="str">
        <f t="shared" si="38"/>
        <v>Golay1533_S0715D</v>
      </c>
      <c r="J961" s="87" t="str">
        <f t="shared" si="39"/>
        <v>gtaGACGGCTATGTTcgACACACCGCCCGTCGCTACT</v>
      </c>
      <c r="K961" s="54" t="s">
        <v>573</v>
      </c>
      <c r="L961" s="60" t="s">
        <v>769</v>
      </c>
      <c r="M961" s="54" t="s">
        <v>561</v>
      </c>
      <c r="N961" s="85">
        <v>5</v>
      </c>
      <c r="O961" s="54" t="s">
        <v>564</v>
      </c>
      <c r="P961" s="54">
        <v>37</v>
      </c>
    </row>
    <row r="962" spans="1:18">
      <c r="A962" s="58" t="s">
        <v>617</v>
      </c>
      <c r="B962" s="43" t="s">
        <v>103</v>
      </c>
      <c r="C962" s="59" t="s">
        <v>1732</v>
      </c>
      <c r="D962" s="59" t="s">
        <v>365</v>
      </c>
      <c r="E962" s="88" t="s">
        <v>366</v>
      </c>
      <c r="F962" s="89" t="s">
        <v>557</v>
      </c>
      <c r="G962" s="89" t="s">
        <v>558</v>
      </c>
      <c r="H962" s="76" t="s">
        <v>559</v>
      </c>
      <c r="I962" s="90" t="str">
        <f>(D962&amp;"_"&amp;C962)</f>
        <v>Golay0070_S0865</v>
      </c>
      <c r="J962" s="90" t="str">
        <f>CONCATENATE(F962,E962,G962,H962)</f>
        <v>gtaTATCGACACAAGcgACACACCGCCCGTCGCTACT</v>
      </c>
      <c r="K962" s="59" t="s">
        <v>619</v>
      </c>
      <c r="L962" s="88" t="s">
        <v>1924</v>
      </c>
      <c r="M962" s="59" t="s">
        <v>561</v>
      </c>
      <c r="N962" s="89">
        <v>5</v>
      </c>
      <c r="O962" s="59" t="s">
        <v>564</v>
      </c>
      <c r="P962" s="59">
        <v>37</v>
      </c>
      <c r="Q962" s="59"/>
      <c r="R962" s="59"/>
    </row>
    <row r="963" spans="1:18">
      <c r="A963" s="121" t="s">
        <v>1933</v>
      </c>
      <c r="B963" s="28" t="s">
        <v>102</v>
      </c>
      <c r="C963" s="54" t="s">
        <v>1733</v>
      </c>
      <c r="D963" s="54" t="s">
        <v>367</v>
      </c>
      <c r="E963" s="60" t="s">
        <v>368</v>
      </c>
      <c r="F963" s="85" t="s">
        <v>557</v>
      </c>
      <c r="G963" s="85" t="s">
        <v>558</v>
      </c>
      <c r="H963" s="86" t="s">
        <v>559</v>
      </c>
      <c r="I963" s="87" t="str">
        <f t="shared" ref="I963:I1026" si="40">(D963&amp;"_"&amp;C963)</f>
        <v>Golay0071_S0408</v>
      </c>
      <c r="J963" s="87" t="str">
        <f t="shared" ref="J963:J1026" si="41">CONCATENATE(F963,E963,G963,H963)</f>
        <v>gtaGATTCCGGCTCAcgACACACCGCCCGTCGCTACT</v>
      </c>
      <c r="K963" s="54" t="s">
        <v>619</v>
      </c>
      <c r="L963" s="60" t="s">
        <v>1924</v>
      </c>
      <c r="M963" s="54" t="s">
        <v>561</v>
      </c>
      <c r="N963" s="85">
        <v>5</v>
      </c>
      <c r="O963" s="54" t="s">
        <v>564</v>
      </c>
      <c r="P963" s="54">
        <v>37</v>
      </c>
    </row>
    <row r="964" spans="1:18">
      <c r="B964" s="28" t="s">
        <v>101</v>
      </c>
      <c r="C964" s="84" t="s">
        <v>1734</v>
      </c>
      <c r="D964" s="54" t="s">
        <v>369</v>
      </c>
      <c r="E964" s="60" t="s">
        <v>370</v>
      </c>
      <c r="F964" s="85" t="s">
        <v>557</v>
      </c>
      <c r="G964" s="85" t="s">
        <v>558</v>
      </c>
      <c r="H964" s="86" t="s">
        <v>559</v>
      </c>
      <c r="I964" s="87" t="str">
        <f t="shared" si="40"/>
        <v>Golay0072_SNEG10</v>
      </c>
      <c r="J964" s="87" t="str">
        <f t="shared" si="41"/>
        <v>gtaCGTAATTGCCGCcgACACACCGCCCGTCGCTACT</v>
      </c>
      <c r="K964" s="54" t="s">
        <v>619</v>
      </c>
      <c r="L964" s="60" t="s">
        <v>1924</v>
      </c>
      <c r="M964" s="54" t="s">
        <v>561</v>
      </c>
      <c r="N964" s="85">
        <v>5</v>
      </c>
      <c r="O964" s="54" t="s">
        <v>565</v>
      </c>
      <c r="P964" s="54">
        <v>37</v>
      </c>
    </row>
    <row r="965" spans="1:18">
      <c r="B965" s="28" t="s">
        <v>100</v>
      </c>
      <c r="C965" s="54" t="s">
        <v>1735</v>
      </c>
      <c r="D965" s="54" t="s">
        <v>371</v>
      </c>
      <c r="E965" s="60" t="s">
        <v>372</v>
      </c>
      <c r="F965" s="85" t="s">
        <v>557</v>
      </c>
      <c r="G965" s="85" t="s">
        <v>558</v>
      </c>
      <c r="H965" s="86" t="s">
        <v>559</v>
      </c>
      <c r="I965" s="87" t="str">
        <f t="shared" si="40"/>
        <v>Golay0073_S0671</v>
      </c>
      <c r="J965" s="87" t="str">
        <f t="shared" si="41"/>
        <v>gtaGGTGACTAGTTCcgACACACCGCCCGTCGCTACT</v>
      </c>
      <c r="K965" s="54" t="s">
        <v>619</v>
      </c>
      <c r="L965" s="60" t="s">
        <v>1924</v>
      </c>
      <c r="M965" s="54" t="s">
        <v>561</v>
      </c>
      <c r="N965" s="85">
        <v>5</v>
      </c>
      <c r="O965" s="54" t="s">
        <v>564</v>
      </c>
      <c r="P965" s="54">
        <v>37</v>
      </c>
    </row>
    <row r="966" spans="1:18">
      <c r="A966" s="93"/>
      <c r="B966" s="28" t="s">
        <v>99</v>
      </c>
      <c r="C966" s="54" t="s">
        <v>1736</v>
      </c>
      <c r="D966" s="54" t="s">
        <v>373</v>
      </c>
      <c r="E966" s="60" t="s">
        <v>374</v>
      </c>
      <c r="F966" s="85" t="s">
        <v>557</v>
      </c>
      <c r="G966" s="85" t="s">
        <v>558</v>
      </c>
      <c r="H966" s="86" t="s">
        <v>559</v>
      </c>
      <c r="I966" s="87" t="str">
        <f t="shared" si="40"/>
        <v>Golay0074_S1066</v>
      </c>
      <c r="J966" s="87" t="str">
        <f t="shared" si="41"/>
        <v>gtaATGGGTTCCGTCcgACACACCGCCCGTCGCTACT</v>
      </c>
      <c r="K966" s="54" t="s">
        <v>619</v>
      </c>
      <c r="L966" s="60" t="s">
        <v>1924</v>
      </c>
      <c r="M966" s="54" t="s">
        <v>561</v>
      </c>
      <c r="N966" s="85">
        <v>5</v>
      </c>
      <c r="O966" s="54" t="s">
        <v>564</v>
      </c>
      <c r="P966" s="54">
        <v>37</v>
      </c>
    </row>
    <row r="967" spans="1:18">
      <c r="B967" s="28" t="s">
        <v>98</v>
      </c>
      <c r="C967" s="54" t="s">
        <v>1737</v>
      </c>
      <c r="D967" s="54" t="s">
        <v>375</v>
      </c>
      <c r="E967" s="60" t="s">
        <v>376</v>
      </c>
      <c r="F967" s="85" t="s">
        <v>557</v>
      </c>
      <c r="G967" s="85" t="s">
        <v>558</v>
      </c>
      <c r="H967" s="86" t="s">
        <v>559</v>
      </c>
      <c r="I967" s="87" t="str">
        <f t="shared" si="40"/>
        <v>Golay0075_S0541</v>
      </c>
      <c r="J967" s="87" t="str">
        <f t="shared" si="41"/>
        <v>gtaTAGGCATGCTTGcgACACACCGCCCGTCGCTACT</v>
      </c>
      <c r="K967" s="54" t="s">
        <v>619</v>
      </c>
      <c r="L967" s="60" t="s">
        <v>1924</v>
      </c>
      <c r="M967" s="54" t="s">
        <v>561</v>
      </c>
      <c r="N967" s="85">
        <v>5</v>
      </c>
      <c r="O967" s="54" t="s">
        <v>564</v>
      </c>
      <c r="P967" s="54">
        <v>37</v>
      </c>
    </row>
    <row r="968" spans="1:18">
      <c r="B968" s="28" t="s">
        <v>97</v>
      </c>
      <c r="C968" s="54" t="s">
        <v>1738</v>
      </c>
      <c r="D968" s="54" t="s">
        <v>377</v>
      </c>
      <c r="E968" s="60" t="s">
        <v>378</v>
      </c>
      <c r="F968" s="85" t="s">
        <v>557</v>
      </c>
      <c r="G968" s="85" t="s">
        <v>558</v>
      </c>
      <c r="H968" s="86" t="s">
        <v>559</v>
      </c>
      <c r="I968" s="87" t="str">
        <f t="shared" si="40"/>
        <v>Golay0076_S0770</v>
      </c>
      <c r="J968" s="87" t="str">
        <f t="shared" si="41"/>
        <v>gtaAACTAGTTCAGGcgACACACCGCCCGTCGCTACT</v>
      </c>
      <c r="K968" s="54" t="s">
        <v>619</v>
      </c>
      <c r="L968" s="60" t="s">
        <v>1924</v>
      </c>
      <c r="M968" s="54" t="s">
        <v>561</v>
      </c>
      <c r="N968" s="85">
        <v>5</v>
      </c>
      <c r="O968" s="54" t="s">
        <v>25</v>
      </c>
      <c r="P968" s="54">
        <v>37</v>
      </c>
    </row>
    <row r="969" spans="1:18">
      <c r="B969" s="28" t="s">
        <v>96</v>
      </c>
      <c r="C969" s="54" t="s">
        <v>1739</v>
      </c>
      <c r="D969" s="54" t="s">
        <v>379</v>
      </c>
      <c r="E969" s="60" t="s">
        <v>380</v>
      </c>
      <c r="F969" s="85" t="s">
        <v>557</v>
      </c>
      <c r="G969" s="85" t="s">
        <v>558</v>
      </c>
      <c r="H969" s="86" t="s">
        <v>559</v>
      </c>
      <c r="I969" s="87" t="str">
        <f t="shared" si="40"/>
        <v>Golay0077_S0414</v>
      </c>
      <c r="J969" s="87" t="str">
        <f t="shared" si="41"/>
        <v>gtaATTCTGCCGAAGcgACACACCGCCCGTCGCTACT</v>
      </c>
      <c r="K969" s="54" t="s">
        <v>619</v>
      </c>
      <c r="L969" s="60" t="s">
        <v>1924</v>
      </c>
      <c r="M969" s="54" t="s">
        <v>561</v>
      </c>
      <c r="N969" s="85">
        <v>5</v>
      </c>
      <c r="O969" s="54" t="s">
        <v>564</v>
      </c>
      <c r="P969" s="54">
        <v>37</v>
      </c>
    </row>
    <row r="970" spans="1:18">
      <c r="B970" s="28" t="s">
        <v>95</v>
      </c>
      <c r="C970" s="54" t="s">
        <v>1740</v>
      </c>
      <c r="D970" s="54" t="s">
        <v>381</v>
      </c>
      <c r="E970" s="60" t="s">
        <v>382</v>
      </c>
      <c r="F970" s="85" t="s">
        <v>557</v>
      </c>
      <c r="G970" s="85" t="s">
        <v>558</v>
      </c>
      <c r="H970" s="86" t="s">
        <v>559</v>
      </c>
      <c r="I970" s="87" t="str">
        <f t="shared" si="40"/>
        <v>Golay0078_S0877</v>
      </c>
      <c r="J970" s="87" t="str">
        <f t="shared" si="41"/>
        <v>gtaAGCATGTCCCGTcgACACACCGCCCGTCGCTACT</v>
      </c>
      <c r="K970" s="54" t="s">
        <v>619</v>
      </c>
      <c r="L970" s="60" t="s">
        <v>1924</v>
      </c>
      <c r="M970" s="54" t="s">
        <v>561</v>
      </c>
      <c r="N970" s="85">
        <v>5</v>
      </c>
      <c r="O970" s="54" t="s">
        <v>564</v>
      </c>
      <c r="P970" s="54">
        <v>37</v>
      </c>
    </row>
    <row r="971" spans="1:18">
      <c r="B971" s="28" t="s">
        <v>94</v>
      </c>
      <c r="C971" s="54" t="s">
        <v>1741</v>
      </c>
      <c r="D971" s="54" t="s">
        <v>383</v>
      </c>
      <c r="E971" s="60" t="s">
        <v>384</v>
      </c>
      <c r="F971" s="85" t="s">
        <v>557</v>
      </c>
      <c r="G971" s="85" t="s">
        <v>558</v>
      </c>
      <c r="H971" s="86" t="s">
        <v>559</v>
      </c>
      <c r="I971" s="87" t="str">
        <f t="shared" si="40"/>
        <v>Golay0079_S0503</v>
      </c>
      <c r="J971" s="87" t="str">
        <f t="shared" si="41"/>
        <v>gtaGTACGATATGACcgACACACCGCCCGTCGCTACT</v>
      </c>
      <c r="K971" s="54" t="s">
        <v>619</v>
      </c>
      <c r="L971" s="60" t="s">
        <v>1924</v>
      </c>
      <c r="M971" s="54" t="s">
        <v>561</v>
      </c>
      <c r="N971" s="85">
        <v>5</v>
      </c>
      <c r="O971" s="54" t="s">
        <v>564</v>
      </c>
      <c r="P971" s="54">
        <v>37</v>
      </c>
    </row>
    <row r="972" spans="1:18">
      <c r="B972" s="28" t="s">
        <v>93</v>
      </c>
      <c r="C972" s="84" t="s">
        <v>1742</v>
      </c>
      <c r="D972" s="54" t="s">
        <v>385</v>
      </c>
      <c r="E972" s="60" t="s">
        <v>386</v>
      </c>
      <c r="F972" s="85" t="s">
        <v>557</v>
      </c>
      <c r="G972" s="85" t="s">
        <v>558</v>
      </c>
      <c r="H972" s="86" t="s">
        <v>559</v>
      </c>
      <c r="I972" s="87" t="str">
        <f t="shared" si="40"/>
        <v>Golay0080_PC11</v>
      </c>
      <c r="J972" s="87" t="str">
        <f t="shared" si="41"/>
        <v>gtaGTGGTGGTTTCCcgACACACCGCCCGTCGCTACT</v>
      </c>
      <c r="K972" s="54" t="s">
        <v>619</v>
      </c>
      <c r="L972" s="60" t="s">
        <v>1924</v>
      </c>
      <c r="M972" s="54" t="s">
        <v>561</v>
      </c>
      <c r="N972" s="85">
        <v>5</v>
      </c>
      <c r="O972" s="54" t="s">
        <v>565</v>
      </c>
      <c r="P972" s="54">
        <v>37</v>
      </c>
    </row>
    <row r="973" spans="1:18">
      <c r="B973" s="28" t="s">
        <v>92</v>
      </c>
      <c r="C973" s="54" t="s">
        <v>1743</v>
      </c>
      <c r="D973" s="54" t="s">
        <v>387</v>
      </c>
      <c r="E973" s="60" t="s">
        <v>388</v>
      </c>
      <c r="F973" s="85" t="s">
        <v>557</v>
      </c>
      <c r="G973" s="85" t="s">
        <v>558</v>
      </c>
      <c r="H973" s="86" t="s">
        <v>559</v>
      </c>
      <c r="I973" s="87" t="str">
        <f t="shared" si="40"/>
        <v>Golay0081_S0433</v>
      </c>
      <c r="J973" s="87" t="str">
        <f t="shared" si="41"/>
        <v>gtaTAGTATGCGCAAcgACACACCGCCCGTCGCTACT</v>
      </c>
      <c r="K973" s="54" t="s">
        <v>619</v>
      </c>
      <c r="L973" s="60" t="s">
        <v>1924</v>
      </c>
      <c r="M973" s="54" t="s">
        <v>561</v>
      </c>
      <c r="N973" s="85">
        <v>5</v>
      </c>
      <c r="O973" s="54" t="s">
        <v>564</v>
      </c>
      <c r="P973" s="54">
        <v>37</v>
      </c>
    </row>
    <row r="974" spans="1:18">
      <c r="B974" s="28" t="s">
        <v>91</v>
      </c>
      <c r="C974" s="54" t="s">
        <v>1744</v>
      </c>
      <c r="D974" s="54" t="s">
        <v>389</v>
      </c>
      <c r="E974" s="60" t="s">
        <v>390</v>
      </c>
      <c r="F974" s="85" t="s">
        <v>557</v>
      </c>
      <c r="G974" s="85" t="s">
        <v>558</v>
      </c>
      <c r="H974" s="86" t="s">
        <v>559</v>
      </c>
      <c r="I974" s="87" t="str">
        <f t="shared" si="40"/>
        <v>Golay0082_S0624</v>
      </c>
      <c r="J974" s="87" t="str">
        <f t="shared" si="41"/>
        <v>gtaTGCGCTGAATGTcgACACACCGCCCGTCGCTACT</v>
      </c>
      <c r="K974" s="54" t="s">
        <v>619</v>
      </c>
      <c r="L974" s="60" t="s">
        <v>1924</v>
      </c>
      <c r="M974" s="54" t="s">
        <v>561</v>
      </c>
      <c r="N974" s="85">
        <v>5</v>
      </c>
      <c r="O974" s="54" t="s">
        <v>564</v>
      </c>
      <c r="P974" s="54">
        <v>37</v>
      </c>
    </row>
    <row r="975" spans="1:18">
      <c r="B975" s="28" t="s">
        <v>90</v>
      </c>
      <c r="C975" s="54" t="s">
        <v>1745</v>
      </c>
      <c r="D975" s="54" t="s">
        <v>391</v>
      </c>
      <c r="E975" s="60" t="s">
        <v>392</v>
      </c>
      <c r="F975" s="85" t="s">
        <v>557</v>
      </c>
      <c r="G975" s="85" t="s">
        <v>558</v>
      </c>
      <c r="H975" s="86" t="s">
        <v>559</v>
      </c>
      <c r="I975" s="87" t="str">
        <f t="shared" si="40"/>
        <v>Golay0083_S0650</v>
      </c>
      <c r="J975" s="87" t="str">
        <f t="shared" si="41"/>
        <v>gtaATGGCTGTCAGTcgACACACCGCCCGTCGCTACT</v>
      </c>
      <c r="K975" s="54" t="s">
        <v>619</v>
      </c>
      <c r="L975" s="60" t="s">
        <v>1924</v>
      </c>
      <c r="M975" s="54" t="s">
        <v>561</v>
      </c>
      <c r="N975" s="85">
        <v>5</v>
      </c>
      <c r="O975" s="54" t="s">
        <v>564</v>
      </c>
      <c r="P975" s="54">
        <v>37</v>
      </c>
    </row>
    <row r="976" spans="1:18">
      <c r="B976" s="28" t="s">
        <v>89</v>
      </c>
      <c r="C976" s="54" t="s">
        <v>1746</v>
      </c>
      <c r="D976" s="54" t="s">
        <v>393</v>
      </c>
      <c r="E976" s="60" t="s">
        <v>394</v>
      </c>
      <c r="F976" s="85" t="s">
        <v>557</v>
      </c>
      <c r="G976" s="85" t="s">
        <v>558</v>
      </c>
      <c r="H976" s="86" t="s">
        <v>559</v>
      </c>
      <c r="I976" s="87" t="str">
        <f t="shared" si="40"/>
        <v>Golay0084_S0439</v>
      </c>
      <c r="J976" s="87" t="str">
        <f t="shared" si="41"/>
        <v>gtaGTTCTCTTCTCGcgACACACCGCCCGTCGCTACT</v>
      </c>
      <c r="K976" s="54" t="s">
        <v>619</v>
      </c>
      <c r="L976" s="60" t="s">
        <v>1924</v>
      </c>
      <c r="M976" s="54" t="s">
        <v>561</v>
      </c>
      <c r="N976" s="85">
        <v>5</v>
      </c>
      <c r="O976" s="54" t="s">
        <v>564</v>
      </c>
      <c r="P976" s="54">
        <v>37</v>
      </c>
    </row>
    <row r="977" spans="2:16">
      <c r="B977" s="28" t="s">
        <v>88</v>
      </c>
      <c r="C977" s="54" t="s">
        <v>1747</v>
      </c>
      <c r="D977" s="54" t="s">
        <v>395</v>
      </c>
      <c r="E977" s="60" t="s">
        <v>396</v>
      </c>
      <c r="F977" s="85" t="s">
        <v>557</v>
      </c>
      <c r="G977" s="85" t="s">
        <v>558</v>
      </c>
      <c r="H977" s="86" t="s">
        <v>559</v>
      </c>
      <c r="I977" s="87" t="str">
        <f t="shared" si="40"/>
        <v>Golay0085_S0445</v>
      </c>
      <c r="J977" s="87" t="str">
        <f t="shared" si="41"/>
        <v>gtaCGTAAGATGCCTcgACACACCGCCCGTCGCTACT</v>
      </c>
      <c r="K977" s="54" t="s">
        <v>619</v>
      </c>
      <c r="L977" s="60" t="s">
        <v>1924</v>
      </c>
      <c r="M977" s="54" t="s">
        <v>561</v>
      </c>
      <c r="N977" s="85">
        <v>5</v>
      </c>
      <c r="O977" s="54" t="s">
        <v>564</v>
      </c>
      <c r="P977" s="54">
        <v>37</v>
      </c>
    </row>
    <row r="978" spans="2:16">
      <c r="B978" s="28" t="s">
        <v>87</v>
      </c>
      <c r="C978" s="54" t="s">
        <v>1748</v>
      </c>
      <c r="D978" s="54" t="s">
        <v>397</v>
      </c>
      <c r="E978" s="60" t="s">
        <v>398</v>
      </c>
      <c r="F978" s="85" t="s">
        <v>557</v>
      </c>
      <c r="G978" s="85" t="s">
        <v>558</v>
      </c>
      <c r="H978" s="86" t="s">
        <v>559</v>
      </c>
      <c r="I978" s="87" t="str">
        <f t="shared" si="40"/>
        <v>Golay0086_S0809</v>
      </c>
      <c r="J978" s="87" t="str">
        <f t="shared" si="41"/>
        <v>gtaGCGTTCTAGCTGcgACACACCGCCCGTCGCTACT</v>
      </c>
      <c r="K978" s="54" t="s">
        <v>619</v>
      </c>
      <c r="L978" s="60" t="s">
        <v>1924</v>
      </c>
      <c r="M978" s="54" t="s">
        <v>561</v>
      </c>
      <c r="N978" s="85">
        <v>5</v>
      </c>
      <c r="O978" s="54" t="s">
        <v>564</v>
      </c>
      <c r="P978" s="54">
        <v>37</v>
      </c>
    </row>
    <row r="979" spans="2:16">
      <c r="B979" s="28" t="s">
        <v>86</v>
      </c>
      <c r="C979" s="54" t="s">
        <v>1749</v>
      </c>
      <c r="D979" s="54" t="s">
        <v>399</v>
      </c>
      <c r="E979" s="60" t="s">
        <v>400</v>
      </c>
      <c r="F979" s="85" t="s">
        <v>557</v>
      </c>
      <c r="G979" s="85" t="s">
        <v>558</v>
      </c>
      <c r="H979" s="86" t="s">
        <v>559</v>
      </c>
      <c r="I979" s="87" t="str">
        <f t="shared" si="40"/>
        <v>Golay0087_S0425</v>
      </c>
      <c r="J979" s="87" t="str">
        <f t="shared" si="41"/>
        <v>gtaGTTGTTCTGGGAcgACACACCGCCCGTCGCTACT</v>
      </c>
      <c r="K979" s="54" t="s">
        <v>619</v>
      </c>
      <c r="L979" s="60" t="s">
        <v>1924</v>
      </c>
      <c r="M979" s="54" t="s">
        <v>561</v>
      </c>
      <c r="N979" s="85">
        <v>5</v>
      </c>
      <c r="O979" s="54" t="s">
        <v>564</v>
      </c>
      <c r="P979" s="54">
        <v>37</v>
      </c>
    </row>
    <row r="980" spans="2:16">
      <c r="B980" s="28" t="s">
        <v>85</v>
      </c>
      <c r="C980" s="54" t="s">
        <v>1750</v>
      </c>
      <c r="D980" s="54" t="s">
        <v>401</v>
      </c>
      <c r="E980" s="60" t="s">
        <v>402</v>
      </c>
      <c r="F980" s="85" t="s">
        <v>557</v>
      </c>
      <c r="G980" s="85" t="s">
        <v>558</v>
      </c>
      <c r="H980" s="86" t="s">
        <v>559</v>
      </c>
      <c r="I980" s="87" t="str">
        <f t="shared" si="40"/>
        <v>Golay0088_S0886</v>
      </c>
      <c r="J980" s="87" t="str">
        <f t="shared" si="41"/>
        <v>gtaGGACTTCCAGCTcgACACACCGCCCGTCGCTACT</v>
      </c>
      <c r="K980" s="54" t="s">
        <v>619</v>
      </c>
      <c r="L980" s="60" t="s">
        <v>1924</v>
      </c>
      <c r="M980" s="54" t="s">
        <v>561</v>
      </c>
      <c r="N980" s="85">
        <v>5</v>
      </c>
      <c r="O980" s="54" t="s">
        <v>564</v>
      </c>
      <c r="P980" s="54">
        <v>37</v>
      </c>
    </row>
    <row r="981" spans="2:16">
      <c r="B981" s="28" t="s">
        <v>84</v>
      </c>
      <c r="C981" s="54" t="s">
        <v>1751</v>
      </c>
      <c r="D981" s="54" t="s">
        <v>403</v>
      </c>
      <c r="E981" s="60" t="s">
        <v>404</v>
      </c>
      <c r="F981" s="85" t="s">
        <v>557</v>
      </c>
      <c r="G981" s="85" t="s">
        <v>558</v>
      </c>
      <c r="H981" s="86" t="s">
        <v>559</v>
      </c>
      <c r="I981" s="87" t="str">
        <f t="shared" si="40"/>
        <v>Golay0089_S0832</v>
      </c>
      <c r="J981" s="87" t="str">
        <f t="shared" si="41"/>
        <v>gtaCTCACAACCGTGcgACACACCGCCCGTCGCTACT</v>
      </c>
      <c r="K981" s="54" t="s">
        <v>619</v>
      </c>
      <c r="L981" s="60" t="s">
        <v>1924</v>
      </c>
      <c r="M981" s="54" t="s">
        <v>561</v>
      </c>
      <c r="N981" s="85">
        <v>5</v>
      </c>
      <c r="O981" s="54" t="s">
        <v>564</v>
      </c>
      <c r="P981" s="54">
        <v>37</v>
      </c>
    </row>
    <row r="982" spans="2:16">
      <c r="B982" s="28" t="s">
        <v>83</v>
      </c>
      <c r="C982" s="54" t="s">
        <v>1752</v>
      </c>
      <c r="D982" s="54" t="s">
        <v>405</v>
      </c>
      <c r="E982" s="60" t="s">
        <v>406</v>
      </c>
      <c r="F982" s="85" t="s">
        <v>557</v>
      </c>
      <c r="G982" s="85" t="s">
        <v>558</v>
      </c>
      <c r="H982" s="86" t="s">
        <v>559</v>
      </c>
      <c r="I982" s="87" t="str">
        <f t="shared" si="40"/>
        <v>Golay0090_S0752</v>
      </c>
      <c r="J982" s="87" t="str">
        <f t="shared" si="41"/>
        <v>gtaCTGCTATTCCTCcgACACACCGCCCGTCGCTACT</v>
      </c>
      <c r="K982" s="54" t="s">
        <v>619</v>
      </c>
      <c r="L982" s="60" t="s">
        <v>1924</v>
      </c>
      <c r="M982" s="54" t="s">
        <v>561</v>
      </c>
      <c r="N982" s="85">
        <v>5</v>
      </c>
      <c r="O982" s="54" t="s">
        <v>564</v>
      </c>
      <c r="P982" s="54">
        <v>37</v>
      </c>
    </row>
    <row r="983" spans="2:16">
      <c r="B983" s="28" t="s">
        <v>82</v>
      </c>
      <c r="C983" s="54" t="s">
        <v>1753</v>
      </c>
      <c r="D983" s="54" t="s">
        <v>407</v>
      </c>
      <c r="E983" s="60" t="s">
        <v>408</v>
      </c>
      <c r="F983" s="85" t="s">
        <v>557</v>
      </c>
      <c r="G983" s="85" t="s">
        <v>558</v>
      </c>
      <c r="H983" s="86" t="s">
        <v>559</v>
      </c>
      <c r="I983" s="87" t="str">
        <f t="shared" si="40"/>
        <v>Golay0091_S0460</v>
      </c>
      <c r="J983" s="87" t="str">
        <f t="shared" si="41"/>
        <v>gtaATGTCACCGCTGcgACACACCGCCCGTCGCTACT</v>
      </c>
      <c r="K983" s="54" t="s">
        <v>619</v>
      </c>
      <c r="L983" s="60" t="s">
        <v>1924</v>
      </c>
      <c r="M983" s="54" t="s">
        <v>561</v>
      </c>
      <c r="N983" s="85">
        <v>5</v>
      </c>
      <c r="O983" s="54" t="s">
        <v>564</v>
      </c>
      <c r="P983" s="54">
        <v>37</v>
      </c>
    </row>
    <row r="984" spans="2:16">
      <c r="B984" s="28" t="s">
        <v>81</v>
      </c>
      <c r="C984" s="54" t="s">
        <v>1754</v>
      </c>
      <c r="D984" s="54" t="s">
        <v>409</v>
      </c>
      <c r="E984" s="60" t="s">
        <v>410</v>
      </c>
      <c r="F984" s="85" t="s">
        <v>557</v>
      </c>
      <c r="G984" s="85" t="s">
        <v>558</v>
      </c>
      <c r="H984" s="86" t="s">
        <v>559</v>
      </c>
      <c r="I984" s="87" t="str">
        <f t="shared" si="40"/>
        <v>Golay0092_S0834</v>
      </c>
      <c r="J984" s="87" t="str">
        <f t="shared" si="41"/>
        <v>gtaTGTAACGCCGATcgACACACCGCCCGTCGCTACT</v>
      </c>
      <c r="K984" s="54" t="s">
        <v>619</v>
      </c>
      <c r="L984" s="60" t="s">
        <v>1924</v>
      </c>
      <c r="M984" s="54" t="s">
        <v>561</v>
      </c>
      <c r="N984" s="85">
        <v>5</v>
      </c>
      <c r="O984" s="54" t="s">
        <v>564</v>
      </c>
      <c r="P984" s="54">
        <v>37</v>
      </c>
    </row>
    <row r="985" spans="2:16">
      <c r="B985" s="28" t="s">
        <v>80</v>
      </c>
      <c r="C985" s="54" t="s">
        <v>1755</v>
      </c>
      <c r="D985" s="54" t="s">
        <v>411</v>
      </c>
      <c r="E985" s="60" t="s">
        <v>412</v>
      </c>
      <c r="F985" s="85" t="s">
        <v>557</v>
      </c>
      <c r="G985" s="85" t="s">
        <v>558</v>
      </c>
      <c r="H985" s="86" t="s">
        <v>559</v>
      </c>
      <c r="I985" s="87" t="str">
        <f t="shared" si="40"/>
        <v>Golay0093_S0550</v>
      </c>
      <c r="J985" s="87" t="str">
        <f t="shared" si="41"/>
        <v>gtaAGCAGAACATCTcgACACACCGCCCGTCGCTACT</v>
      </c>
      <c r="K985" s="54" t="s">
        <v>619</v>
      </c>
      <c r="L985" s="60" t="s">
        <v>1924</v>
      </c>
      <c r="M985" s="54" t="s">
        <v>561</v>
      </c>
      <c r="N985" s="85">
        <v>5</v>
      </c>
      <c r="O985" s="54" t="s">
        <v>564</v>
      </c>
      <c r="P985" s="54">
        <v>37</v>
      </c>
    </row>
    <row r="986" spans="2:16">
      <c r="B986" s="28" t="s">
        <v>79</v>
      </c>
      <c r="C986" s="54" t="s">
        <v>1756</v>
      </c>
      <c r="D986" s="54" t="s">
        <v>413</v>
      </c>
      <c r="E986" s="60" t="s">
        <v>414</v>
      </c>
      <c r="F986" s="85" t="s">
        <v>557</v>
      </c>
      <c r="G986" s="85" t="s">
        <v>558</v>
      </c>
      <c r="H986" s="86" t="s">
        <v>559</v>
      </c>
      <c r="I986" s="87" t="str">
        <f t="shared" si="40"/>
        <v>Golay0094_S0366</v>
      </c>
      <c r="J986" s="87" t="str">
        <f t="shared" si="41"/>
        <v>gtaTGGAGTAGGTGGcgACACACCGCCCGTCGCTACT</v>
      </c>
      <c r="K986" s="54" t="s">
        <v>619</v>
      </c>
      <c r="L986" s="60" t="s">
        <v>1924</v>
      </c>
      <c r="M986" s="54" t="s">
        <v>561</v>
      </c>
      <c r="N986" s="85">
        <v>5</v>
      </c>
      <c r="O986" s="54" t="s">
        <v>564</v>
      </c>
      <c r="P986" s="54">
        <v>37</v>
      </c>
    </row>
    <row r="987" spans="2:16">
      <c r="B987" s="29" t="s">
        <v>78</v>
      </c>
      <c r="C987" s="54" t="s">
        <v>1757</v>
      </c>
      <c r="D987" s="54" t="s">
        <v>415</v>
      </c>
      <c r="E987" s="60" t="s">
        <v>416</v>
      </c>
      <c r="F987" s="85" t="s">
        <v>557</v>
      </c>
      <c r="G987" s="85" t="s">
        <v>558</v>
      </c>
      <c r="H987" s="86" t="s">
        <v>559</v>
      </c>
      <c r="I987" s="87" t="str">
        <f t="shared" si="40"/>
        <v>Golay0095_S0450</v>
      </c>
      <c r="J987" s="87" t="str">
        <f t="shared" si="41"/>
        <v>gtaTTGGCTCTATTCcgACACACCGCCCGTCGCTACT</v>
      </c>
      <c r="K987" s="54" t="s">
        <v>619</v>
      </c>
      <c r="L987" s="60" t="s">
        <v>1924</v>
      </c>
      <c r="M987" s="54" t="s">
        <v>561</v>
      </c>
      <c r="N987" s="85">
        <v>5</v>
      </c>
      <c r="O987" s="54" t="s">
        <v>564</v>
      </c>
      <c r="P987" s="54">
        <v>37</v>
      </c>
    </row>
    <row r="988" spans="2:16">
      <c r="B988" s="54" t="s">
        <v>77</v>
      </c>
      <c r="C988" s="54" t="s">
        <v>1758</v>
      </c>
      <c r="D988" s="54" t="s">
        <v>417</v>
      </c>
      <c r="E988" s="60" t="s">
        <v>418</v>
      </c>
      <c r="F988" s="85" t="s">
        <v>557</v>
      </c>
      <c r="G988" s="85" t="s">
        <v>558</v>
      </c>
      <c r="H988" s="86" t="s">
        <v>559</v>
      </c>
      <c r="I988" s="87" t="str">
        <f t="shared" si="40"/>
        <v>Golay0096_S0558</v>
      </c>
      <c r="J988" s="87" t="str">
        <f t="shared" si="41"/>
        <v>gtaGATCCCACGTACcgACACACCGCCCGTCGCTACT</v>
      </c>
      <c r="K988" s="54" t="s">
        <v>619</v>
      </c>
      <c r="L988" s="60" t="s">
        <v>1924</v>
      </c>
      <c r="M988" s="54" t="s">
        <v>561</v>
      </c>
      <c r="N988" s="85">
        <v>5</v>
      </c>
      <c r="O988" s="54" t="s">
        <v>564</v>
      </c>
      <c r="P988" s="54">
        <v>37</v>
      </c>
    </row>
    <row r="989" spans="2:16">
      <c r="B989" s="54" t="s">
        <v>76</v>
      </c>
      <c r="C989" s="54" t="s">
        <v>1759</v>
      </c>
      <c r="D989" s="54" t="s">
        <v>419</v>
      </c>
      <c r="E989" s="60" t="s">
        <v>420</v>
      </c>
      <c r="F989" s="85" t="s">
        <v>557</v>
      </c>
      <c r="G989" s="85" t="s">
        <v>558</v>
      </c>
      <c r="H989" s="86" t="s">
        <v>559</v>
      </c>
      <c r="I989" s="87" t="str">
        <f t="shared" si="40"/>
        <v>Golay0097_S0923</v>
      </c>
      <c r="J989" s="87" t="str">
        <f t="shared" si="41"/>
        <v>gtaTACCGCTTCTTCcgACACACCGCCCGTCGCTACT</v>
      </c>
      <c r="K989" s="54" t="s">
        <v>619</v>
      </c>
      <c r="L989" s="60" t="s">
        <v>1924</v>
      </c>
      <c r="M989" s="54" t="s">
        <v>561</v>
      </c>
      <c r="N989" s="85">
        <v>5</v>
      </c>
      <c r="O989" s="54" t="s">
        <v>564</v>
      </c>
      <c r="P989" s="54">
        <v>37</v>
      </c>
    </row>
    <row r="990" spans="2:16">
      <c r="B990" s="54" t="s">
        <v>75</v>
      </c>
      <c r="C990" s="54" t="s">
        <v>1760</v>
      </c>
      <c r="D990" s="54" t="s">
        <v>421</v>
      </c>
      <c r="E990" s="60" t="s">
        <v>422</v>
      </c>
      <c r="F990" s="85" t="s">
        <v>557</v>
      </c>
      <c r="G990" s="85" t="s">
        <v>558</v>
      </c>
      <c r="H990" s="86" t="s">
        <v>559</v>
      </c>
      <c r="I990" s="87" t="str">
        <f t="shared" si="40"/>
        <v>Golay0098_S0665</v>
      </c>
      <c r="J990" s="87" t="str">
        <f t="shared" si="41"/>
        <v>gtaTGTGCGATAACAcgACACACCGCCCGTCGCTACT</v>
      </c>
      <c r="K990" s="54" t="s">
        <v>619</v>
      </c>
      <c r="L990" s="60" t="s">
        <v>1924</v>
      </c>
      <c r="M990" s="54" t="s">
        <v>561</v>
      </c>
      <c r="N990" s="85">
        <v>5</v>
      </c>
      <c r="O990" s="54" t="s">
        <v>564</v>
      </c>
      <c r="P990" s="54">
        <v>37</v>
      </c>
    </row>
    <row r="991" spans="2:16">
      <c r="B991" s="54" t="s">
        <v>74</v>
      </c>
      <c r="C991" s="54" t="s">
        <v>1761</v>
      </c>
      <c r="D991" s="54" t="s">
        <v>423</v>
      </c>
      <c r="E991" s="60" t="s">
        <v>424</v>
      </c>
      <c r="F991" s="85" t="s">
        <v>557</v>
      </c>
      <c r="G991" s="85" t="s">
        <v>558</v>
      </c>
      <c r="H991" s="86" t="s">
        <v>559</v>
      </c>
      <c r="I991" s="87" t="str">
        <f t="shared" si="40"/>
        <v>Golay0099_S0758</v>
      </c>
      <c r="J991" s="87" t="str">
        <f t="shared" si="41"/>
        <v>gtaGATTATCGACGAcgACACACCGCCCGTCGCTACT</v>
      </c>
      <c r="K991" s="54" t="s">
        <v>619</v>
      </c>
      <c r="L991" s="60" t="s">
        <v>1924</v>
      </c>
      <c r="M991" s="54" t="s">
        <v>561</v>
      </c>
      <c r="N991" s="85">
        <v>5</v>
      </c>
      <c r="O991" s="54" t="s">
        <v>564</v>
      </c>
      <c r="P991" s="54">
        <v>37</v>
      </c>
    </row>
    <row r="992" spans="2:16">
      <c r="B992" s="54" t="s">
        <v>73</v>
      </c>
      <c r="C992" s="54" t="s">
        <v>1762</v>
      </c>
      <c r="D992" s="54" t="s">
        <v>425</v>
      </c>
      <c r="E992" s="60" t="s">
        <v>426</v>
      </c>
      <c r="F992" s="85" t="s">
        <v>557</v>
      </c>
      <c r="G992" s="85" t="s">
        <v>558</v>
      </c>
      <c r="H992" s="86" t="s">
        <v>559</v>
      </c>
      <c r="I992" s="87" t="str">
        <f t="shared" si="40"/>
        <v>Golay0100_S0375</v>
      </c>
      <c r="J992" s="87" t="str">
        <f t="shared" si="41"/>
        <v>gtaGCCTAGCCCAATcgACACACCGCCCGTCGCTACT</v>
      </c>
      <c r="K992" s="54" t="s">
        <v>619</v>
      </c>
      <c r="L992" s="60" t="s">
        <v>1924</v>
      </c>
      <c r="M992" s="54" t="s">
        <v>561</v>
      </c>
      <c r="N992" s="85">
        <v>5</v>
      </c>
      <c r="O992" s="54" t="s">
        <v>564</v>
      </c>
      <c r="P992" s="54">
        <v>37</v>
      </c>
    </row>
    <row r="993" spans="2:16">
      <c r="B993" s="54" t="s">
        <v>72</v>
      </c>
      <c r="C993" s="54" t="s">
        <v>1763</v>
      </c>
      <c r="D993" s="54" t="s">
        <v>427</v>
      </c>
      <c r="E993" s="60" t="s">
        <v>428</v>
      </c>
      <c r="F993" s="85" t="s">
        <v>557</v>
      </c>
      <c r="G993" s="85" t="s">
        <v>558</v>
      </c>
      <c r="H993" s="86" t="s">
        <v>559</v>
      </c>
      <c r="I993" s="87" t="str">
        <f t="shared" si="40"/>
        <v>Golay0101_S0682</v>
      </c>
      <c r="J993" s="87" t="str">
        <f t="shared" si="41"/>
        <v>gtaGATGTATGTGGTcgACACACCGCCCGTCGCTACT</v>
      </c>
      <c r="K993" s="54" t="s">
        <v>619</v>
      </c>
      <c r="L993" s="60" t="s">
        <v>1924</v>
      </c>
      <c r="M993" s="54" t="s">
        <v>561</v>
      </c>
      <c r="N993" s="85">
        <v>5</v>
      </c>
      <c r="O993" s="54" t="s">
        <v>564</v>
      </c>
      <c r="P993" s="54">
        <v>37</v>
      </c>
    </row>
    <row r="994" spans="2:16">
      <c r="B994" s="54" t="s">
        <v>71</v>
      </c>
      <c r="C994" s="54" t="s">
        <v>1764</v>
      </c>
      <c r="D994" s="54" t="s">
        <v>429</v>
      </c>
      <c r="E994" s="60" t="s">
        <v>430</v>
      </c>
      <c r="F994" s="85" t="s">
        <v>557</v>
      </c>
      <c r="G994" s="85" t="s">
        <v>558</v>
      </c>
      <c r="H994" s="86" t="s">
        <v>559</v>
      </c>
      <c r="I994" s="87" t="str">
        <f t="shared" si="40"/>
        <v>Golay0102_S1043</v>
      </c>
      <c r="J994" s="87" t="str">
        <f t="shared" si="41"/>
        <v>gtaACTCCTTGTGTTcgACACACCGCCCGTCGCTACT</v>
      </c>
      <c r="K994" s="54" t="s">
        <v>619</v>
      </c>
      <c r="L994" s="60" t="s">
        <v>1924</v>
      </c>
      <c r="M994" s="54" t="s">
        <v>561</v>
      </c>
      <c r="N994" s="85">
        <v>5</v>
      </c>
      <c r="O994" s="54" t="s">
        <v>564</v>
      </c>
      <c r="P994" s="54">
        <v>37</v>
      </c>
    </row>
    <row r="995" spans="2:16">
      <c r="B995" s="54" t="s">
        <v>70</v>
      </c>
      <c r="C995" s="54" t="s">
        <v>1765</v>
      </c>
      <c r="D995" s="54" t="s">
        <v>431</v>
      </c>
      <c r="E995" s="60" t="s">
        <v>432</v>
      </c>
      <c r="F995" s="85" t="s">
        <v>557</v>
      </c>
      <c r="G995" s="85" t="s">
        <v>558</v>
      </c>
      <c r="H995" s="86" t="s">
        <v>559</v>
      </c>
      <c r="I995" s="87" t="str">
        <f t="shared" si="40"/>
        <v>Golay0103_S0377</v>
      </c>
      <c r="J995" s="87" t="str">
        <f t="shared" si="41"/>
        <v>gtaGTCACGGACATTcgACACACCGCCCGTCGCTACT</v>
      </c>
      <c r="K995" s="54" t="s">
        <v>619</v>
      </c>
      <c r="L995" s="60" t="s">
        <v>1924</v>
      </c>
      <c r="M995" s="54" t="s">
        <v>561</v>
      </c>
      <c r="N995" s="85">
        <v>5</v>
      </c>
      <c r="O995" s="54" t="s">
        <v>564</v>
      </c>
      <c r="P995" s="54">
        <v>37</v>
      </c>
    </row>
    <row r="996" spans="2:16">
      <c r="B996" s="54" t="s">
        <v>69</v>
      </c>
      <c r="C996" s="54" t="s">
        <v>1766</v>
      </c>
      <c r="D996" s="54" t="s">
        <v>433</v>
      </c>
      <c r="E996" s="60" t="s">
        <v>434</v>
      </c>
      <c r="F996" s="85" t="s">
        <v>557</v>
      </c>
      <c r="G996" s="85" t="s">
        <v>558</v>
      </c>
      <c r="H996" s="86" t="s">
        <v>559</v>
      </c>
      <c r="I996" s="87" t="str">
        <f t="shared" si="40"/>
        <v>Golay0104_S0566</v>
      </c>
      <c r="J996" s="87" t="str">
        <f t="shared" si="41"/>
        <v>gtaGCGAGCGAAGTAcgACACACCGCCCGTCGCTACT</v>
      </c>
      <c r="K996" s="54" t="s">
        <v>619</v>
      </c>
      <c r="L996" s="60" t="s">
        <v>1924</v>
      </c>
      <c r="M996" s="54" t="s">
        <v>561</v>
      </c>
      <c r="N996" s="85">
        <v>5</v>
      </c>
      <c r="O996" s="54" t="s">
        <v>564</v>
      </c>
      <c r="P996" s="54">
        <v>37</v>
      </c>
    </row>
    <row r="997" spans="2:16">
      <c r="B997" s="54" t="s">
        <v>68</v>
      </c>
      <c r="C997" s="54" t="s">
        <v>1767</v>
      </c>
      <c r="D997" s="54" t="s">
        <v>435</v>
      </c>
      <c r="E997" s="60" t="s">
        <v>436</v>
      </c>
      <c r="F997" s="85" t="s">
        <v>557</v>
      </c>
      <c r="G997" s="85" t="s">
        <v>558</v>
      </c>
      <c r="H997" s="86" t="s">
        <v>559</v>
      </c>
      <c r="I997" s="87" t="str">
        <f t="shared" si="40"/>
        <v>Golay0105_S0409</v>
      </c>
      <c r="J997" s="87" t="str">
        <f t="shared" si="41"/>
        <v>gtaATCTACCGAAGCcgACACACCGCCCGTCGCTACT</v>
      </c>
      <c r="K997" s="54" t="s">
        <v>619</v>
      </c>
      <c r="L997" s="60" t="s">
        <v>1924</v>
      </c>
      <c r="M997" s="54" t="s">
        <v>561</v>
      </c>
      <c r="N997" s="85">
        <v>5</v>
      </c>
      <c r="O997" s="54" t="s">
        <v>564</v>
      </c>
      <c r="P997" s="54">
        <v>37</v>
      </c>
    </row>
    <row r="998" spans="2:16">
      <c r="B998" s="54" t="s">
        <v>67</v>
      </c>
      <c r="C998" s="54" t="s">
        <v>1768</v>
      </c>
      <c r="D998" s="54" t="s">
        <v>437</v>
      </c>
      <c r="E998" s="60" t="s">
        <v>438</v>
      </c>
      <c r="F998" s="85" t="s">
        <v>557</v>
      </c>
      <c r="G998" s="85" t="s">
        <v>558</v>
      </c>
      <c r="H998" s="86" t="s">
        <v>559</v>
      </c>
      <c r="I998" s="87" t="str">
        <f t="shared" si="40"/>
        <v>Golay0106_S0761</v>
      </c>
      <c r="J998" s="87" t="str">
        <f t="shared" si="41"/>
        <v>gtaACTTGGTGTAAGcgACACACCGCCCGTCGCTACT</v>
      </c>
      <c r="K998" s="54" t="s">
        <v>619</v>
      </c>
      <c r="L998" s="60" t="s">
        <v>1924</v>
      </c>
      <c r="M998" s="54" t="s">
        <v>561</v>
      </c>
      <c r="N998" s="85">
        <v>5</v>
      </c>
      <c r="O998" s="54" t="s">
        <v>564</v>
      </c>
      <c r="P998" s="54">
        <v>37</v>
      </c>
    </row>
    <row r="999" spans="2:16">
      <c r="B999" s="54" t="s">
        <v>66</v>
      </c>
      <c r="C999" s="54" t="s">
        <v>1769</v>
      </c>
      <c r="D999" s="54" t="s">
        <v>439</v>
      </c>
      <c r="E999" s="60" t="s">
        <v>440</v>
      </c>
      <c r="F999" s="85" t="s">
        <v>557</v>
      </c>
      <c r="G999" s="85" t="s">
        <v>558</v>
      </c>
      <c r="H999" s="86" t="s">
        <v>559</v>
      </c>
      <c r="I999" s="87" t="str">
        <f t="shared" si="40"/>
        <v>Golay0107_S1054</v>
      </c>
      <c r="J999" s="87" t="str">
        <f t="shared" si="41"/>
        <v>gtaTCTTGGAGGTCAcgACACACCGCCCGTCGCTACT</v>
      </c>
      <c r="K999" s="54" t="s">
        <v>619</v>
      </c>
      <c r="L999" s="60" t="s">
        <v>1924</v>
      </c>
      <c r="M999" s="54" t="s">
        <v>561</v>
      </c>
      <c r="N999" s="85">
        <v>5</v>
      </c>
      <c r="O999" s="54" t="s">
        <v>564</v>
      </c>
      <c r="P999" s="54">
        <v>37</v>
      </c>
    </row>
    <row r="1000" spans="2:16">
      <c r="B1000" s="54" t="s">
        <v>65</v>
      </c>
      <c r="C1000" s="54" t="s">
        <v>1770</v>
      </c>
      <c r="D1000" s="54" t="s">
        <v>441</v>
      </c>
      <c r="E1000" s="60" t="s">
        <v>442</v>
      </c>
      <c r="F1000" s="85" t="s">
        <v>557</v>
      </c>
      <c r="G1000" s="85" t="s">
        <v>558</v>
      </c>
      <c r="H1000" s="86" t="s">
        <v>559</v>
      </c>
      <c r="I1000" s="87" t="str">
        <f t="shared" si="40"/>
        <v>Golay0108_S0626</v>
      </c>
      <c r="J1000" s="87" t="str">
        <f t="shared" si="41"/>
        <v>gtaTCACCTCCTTGTcgACACACCGCCCGTCGCTACT</v>
      </c>
      <c r="K1000" s="54" t="s">
        <v>619</v>
      </c>
      <c r="L1000" s="60" t="s">
        <v>1924</v>
      </c>
      <c r="M1000" s="54" t="s">
        <v>561</v>
      </c>
      <c r="N1000" s="85">
        <v>5</v>
      </c>
      <c r="O1000" s="54" t="s">
        <v>564</v>
      </c>
      <c r="P1000" s="54">
        <v>37</v>
      </c>
    </row>
    <row r="1001" spans="2:16">
      <c r="B1001" s="54" t="s">
        <v>64</v>
      </c>
      <c r="C1001" s="54" t="s">
        <v>1771</v>
      </c>
      <c r="D1001" s="54" t="s">
        <v>443</v>
      </c>
      <c r="E1001" s="60" t="s">
        <v>444</v>
      </c>
      <c r="F1001" s="85" t="s">
        <v>557</v>
      </c>
      <c r="G1001" s="85" t="s">
        <v>558</v>
      </c>
      <c r="H1001" s="86" t="s">
        <v>559</v>
      </c>
      <c r="I1001" s="87" t="str">
        <f t="shared" si="40"/>
        <v>Golay0109_S0444</v>
      </c>
      <c r="J1001" s="87" t="str">
        <f t="shared" si="41"/>
        <v>gtaGCACACCTGATAcgACACACCGCCCGTCGCTACT</v>
      </c>
      <c r="K1001" s="54" t="s">
        <v>619</v>
      </c>
      <c r="L1001" s="60" t="s">
        <v>1924</v>
      </c>
      <c r="M1001" s="54" t="s">
        <v>561</v>
      </c>
      <c r="N1001" s="85">
        <v>5</v>
      </c>
      <c r="O1001" s="54" t="s">
        <v>564</v>
      </c>
      <c r="P1001" s="54">
        <v>37</v>
      </c>
    </row>
    <row r="1002" spans="2:16">
      <c r="B1002" s="54" t="s">
        <v>63</v>
      </c>
      <c r="C1002" s="54" t="s">
        <v>1772</v>
      </c>
      <c r="D1002" s="54" t="s">
        <v>445</v>
      </c>
      <c r="E1002" s="60" t="s">
        <v>446</v>
      </c>
      <c r="F1002" s="85" t="s">
        <v>557</v>
      </c>
      <c r="G1002" s="85" t="s">
        <v>558</v>
      </c>
      <c r="H1002" s="86" t="s">
        <v>559</v>
      </c>
      <c r="I1002" s="87" t="str">
        <f t="shared" si="40"/>
        <v>Golay0110_S1075</v>
      </c>
      <c r="J1002" s="87" t="str">
        <f t="shared" si="41"/>
        <v>gtaGCGACAATTACAcgACACACCGCCCGTCGCTACT</v>
      </c>
      <c r="K1002" s="54" t="s">
        <v>619</v>
      </c>
      <c r="L1002" s="60" t="s">
        <v>1924</v>
      </c>
      <c r="M1002" s="54" t="s">
        <v>561</v>
      </c>
      <c r="N1002" s="85">
        <v>5</v>
      </c>
      <c r="O1002" s="54" t="s">
        <v>564</v>
      </c>
      <c r="P1002" s="54">
        <v>37</v>
      </c>
    </row>
    <row r="1003" spans="2:16">
      <c r="B1003" s="54" t="s">
        <v>62</v>
      </c>
      <c r="C1003" s="54" t="s">
        <v>1773</v>
      </c>
      <c r="D1003" s="54" t="s">
        <v>447</v>
      </c>
      <c r="E1003" s="60" t="s">
        <v>448</v>
      </c>
      <c r="F1003" s="85" t="s">
        <v>557</v>
      </c>
      <c r="G1003" s="85" t="s">
        <v>558</v>
      </c>
      <c r="H1003" s="86" t="s">
        <v>559</v>
      </c>
      <c r="I1003" s="87" t="str">
        <f t="shared" si="40"/>
        <v>Golay0111_S0968</v>
      </c>
      <c r="J1003" s="87" t="str">
        <f t="shared" si="41"/>
        <v>gtaTCATGCTCCATTcgACACACCGCCCGTCGCTACT</v>
      </c>
      <c r="K1003" s="54" t="s">
        <v>619</v>
      </c>
      <c r="L1003" s="60" t="s">
        <v>1924</v>
      </c>
      <c r="M1003" s="54" t="s">
        <v>561</v>
      </c>
      <c r="N1003" s="85">
        <v>5</v>
      </c>
      <c r="O1003" s="54" t="s">
        <v>564</v>
      </c>
      <c r="P1003" s="54">
        <v>37</v>
      </c>
    </row>
    <row r="1004" spans="2:16">
      <c r="B1004" s="54" t="s">
        <v>61</v>
      </c>
      <c r="C1004" s="84" t="s">
        <v>1774</v>
      </c>
      <c r="D1004" s="54" t="s">
        <v>449</v>
      </c>
      <c r="E1004" s="60" t="s">
        <v>450</v>
      </c>
      <c r="F1004" s="85" t="s">
        <v>557</v>
      </c>
      <c r="G1004" s="85" t="s">
        <v>558</v>
      </c>
      <c r="H1004" s="86" t="s">
        <v>559</v>
      </c>
      <c r="I1004" s="87" t="str">
        <f t="shared" si="40"/>
        <v>Golay0112_NC11</v>
      </c>
      <c r="J1004" s="87" t="str">
        <f t="shared" si="41"/>
        <v>gtaAGCTGTCAAGCTcgACACACCGCCCGTCGCTACT</v>
      </c>
      <c r="K1004" s="54" t="s">
        <v>619</v>
      </c>
      <c r="L1004" s="60" t="s">
        <v>1924</v>
      </c>
      <c r="M1004" s="54" t="s">
        <v>561</v>
      </c>
      <c r="N1004" s="85">
        <v>5</v>
      </c>
      <c r="O1004" s="54" t="s">
        <v>565</v>
      </c>
      <c r="P1004" s="54">
        <v>37</v>
      </c>
    </row>
    <row r="1005" spans="2:16">
      <c r="B1005" s="54" t="s">
        <v>60</v>
      </c>
      <c r="C1005" s="54" t="s">
        <v>1775</v>
      </c>
      <c r="D1005" s="54" t="s">
        <v>451</v>
      </c>
      <c r="E1005" s="60" t="s">
        <v>452</v>
      </c>
      <c r="F1005" s="85" t="s">
        <v>557</v>
      </c>
      <c r="G1005" s="85" t="s">
        <v>558</v>
      </c>
      <c r="H1005" s="86" t="s">
        <v>559</v>
      </c>
      <c r="I1005" s="87" t="str">
        <f t="shared" si="40"/>
        <v>Golay0113_S1051</v>
      </c>
      <c r="J1005" s="87" t="str">
        <f t="shared" si="41"/>
        <v>gtaGAGAGCAACAGAcgACACACCGCCCGTCGCTACT</v>
      </c>
      <c r="K1005" s="54" t="s">
        <v>619</v>
      </c>
      <c r="L1005" s="60" t="s">
        <v>1924</v>
      </c>
      <c r="M1005" s="54" t="s">
        <v>561</v>
      </c>
      <c r="N1005" s="85">
        <v>5</v>
      </c>
      <c r="O1005" s="54" t="s">
        <v>564</v>
      </c>
      <c r="P1005" s="54">
        <v>37</v>
      </c>
    </row>
    <row r="1006" spans="2:16">
      <c r="B1006" s="54" t="s">
        <v>59</v>
      </c>
      <c r="C1006" s="54" t="s">
        <v>1776</v>
      </c>
      <c r="D1006" s="54" t="s">
        <v>453</v>
      </c>
      <c r="E1006" s="60" t="s">
        <v>454</v>
      </c>
      <c r="F1006" s="85" t="s">
        <v>557</v>
      </c>
      <c r="G1006" s="85" t="s">
        <v>558</v>
      </c>
      <c r="H1006" s="86" t="s">
        <v>559</v>
      </c>
      <c r="I1006" s="87" t="str">
        <f t="shared" si="40"/>
        <v>Golay0114_S0762</v>
      </c>
      <c r="J1006" s="87" t="str">
        <f t="shared" si="41"/>
        <v>gtaTACTCGGGAACTcgACACACCGCCCGTCGCTACT</v>
      </c>
      <c r="K1006" s="54" t="s">
        <v>619</v>
      </c>
      <c r="L1006" s="60" t="s">
        <v>1924</v>
      </c>
      <c r="M1006" s="54" t="s">
        <v>561</v>
      </c>
      <c r="N1006" s="85">
        <v>5</v>
      </c>
      <c r="O1006" s="54" t="s">
        <v>564</v>
      </c>
      <c r="P1006" s="54">
        <v>37</v>
      </c>
    </row>
    <row r="1007" spans="2:16">
      <c r="B1007" s="54" t="s">
        <v>58</v>
      </c>
      <c r="C1007" s="54" t="s">
        <v>1777</v>
      </c>
      <c r="D1007" s="54" t="s">
        <v>455</v>
      </c>
      <c r="E1007" s="60" t="s">
        <v>456</v>
      </c>
      <c r="F1007" s="85" t="s">
        <v>557</v>
      </c>
      <c r="G1007" s="85" t="s">
        <v>558</v>
      </c>
      <c r="H1007" s="86" t="s">
        <v>559</v>
      </c>
      <c r="I1007" s="87" t="str">
        <f t="shared" si="40"/>
        <v>Golay0115_S0709</v>
      </c>
      <c r="J1007" s="87" t="str">
        <f t="shared" si="41"/>
        <v>gtaCGTGCTTAGGCTcgACACACCGCCCGTCGCTACT</v>
      </c>
      <c r="K1007" s="54" t="s">
        <v>619</v>
      </c>
      <c r="L1007" s="60" t="s">
        <v>1924</v>
      </c>
      <c r="M1007" s="54" t="s">
        <v>561</v>
      </c>
      <c r="N1007" s="85">
        <v>5</v>
      </c>
      <c r="O1007" s="54" t="s">
        <v>564</v>
      </c>
      <c r="P1007" s="54">
        <v>37</v>
      </c>
    </row>
    <row r="1008" spans="2:16">
      <c r="B1008" s="54" t="s">
        <v>57</v>
      </c>
      <c r="C1008" s="54" t="s">
        <v>1778</v>
      </c>
      <c r="D1008" s="54" t="s">
        <v>457</v>
      </c>
      <c r="E1008" s="60" t="s">
        <v>458</v>
      </c>
      <c r="F1008" s="85" t="s">
        <v>557</v>
      </c>
      <c r="G1008" s="85" t="s">
        <v>558</v>
      </c>
      <c r="H1008" s="86" t="s">
        <v>559</v>
      </c>
      <c r="I1008" s="87" t="str">
        <f t="shared" si="40"/>
        <v>Golay0116_S0522</v>
      </c>
      <c r="J1008" s="87" t="str">
        <f t="shared" si="41"/>
        <v>gtaTACCGAAGGTATcgACACACCGCCCGTCGCTACT</v>
      </c>
      <c r="K1008" s="54" t="s">
        <v>619</v>
      </c>
      <c r="L1008" s="60" t="s">
        <v>1924</v>
      </c>
      <c r="M1008" s="54" t="s">
        <v>561</v>
      </c>
      <c r="N1008" s="85">
        <v>5</v>
      </c>
      <c r="O1008" s="54" t="s">
        <v>564</v>
      </c>
      <c r="P1008" s="54">
        <v>37</v>
      </c>
    </row>
    <row r="1009" spans="2:16">
      <c r="B1009" s="54" t="s">
        <v>56</v>
      </c>
      <c r="C1009" s="54" t="s">
        <v>1779</v>
      </c>
      <c r="D1009" s="54" t="s">
        <v>459</v>
      </c>
      <c r="E1009" s="60" t="s">
        <v>460</v>
      </c>
      <c r="F1009" s="85" t="s">
        <v>557</v>
      </c>
      <c r="G1009" s="85" t="s">
        <v>558</v>
      </c>
      <c r="H1009" s="86" t="s">
        <v>559</v>
      </c>
      <c r="I1009" s="87" t="str">
        <f t="shared" si="40"/>
        <v>Golay0117_S0432</v>
      </c>
      <c r="J1009" s="87" t="str">
        <f t="shared" si="41"/>
        <v>gtaCACTCATCATTCcgACACACCGCCCGTCGCTACT</v>
      </c>
      <c r="K1009" s="54" t="s">
        <v>619</v>
      </c>
      <c r="L1009" s="60" t="s">
        <v>1924</v>
      </c>
      <c r="M1009" s="54" t="s">
        <v>561</v>
      </c>
      <c r="N1009" s="85">
        <v>5</v>
      </c>
      <c r="O1009" s="54" t="s">
        <v>564</v>
      </c>
      <c r="P1009" s="54">
        <v>37</v>
      </c>
    </row>
    <row r="1010" spans="2:16">
      <c r="B1010" s="54" t="s">
        <v>55</v>
      </c>
      <c r="C1010" s="54" t="s">
        <v>1780</v>
      </c>
      <c r="D1010" s="54" t="s">
        <v>461</v>
      </c>
      <c r="E1010" s="60" t="s">
        <v>462</v>
      </c>
      <c r="F1010" s="85" t="s">
        <v>557</v>
      </c>
      <c r="G1010" s="85" t="s">
        <v>558</v>
      </c>
      <c r="H1010" s="86" t="s">
        <v>559</v>
      </c>
      <c r="I1010" s="87" t="str">
        <f t="shared" si="40"/>
        <v>Golay0118_S0965</v>
      </c>
      <c r="J1010" s="87" t="str">
        <f t="shared" si="41"/>
        <v>gtaGTATTTCGGACGcgACACACCGCCCGTCGCTACT</v>
      </c>
      <c r="K1010" s="54" t="s">
        <v>619</v>
      </c>
      <c r="L1010" s="60" t="s">
        <v>1924</v>
      </c>
      <c r="M1010" s="54" t="s">
        <v>561</v>
      </c>
      <c r="N1010" s="85">
        <v>5</v>
      </c>
      <c r="O1010" s="54" t="s">
        <v>564</v>
      </c>
      <c r="P1010" s="54">
        <v>37</v>
      </c>
    </row>
    <row r="1011" spans="2:16">
      <c r="B1011" s="54" t="s">
        <v>54</v>
      </c>
      <c r="C1011" s="54" t="s">
        <v>1781</v>
      </c>
      <c r="D1011" s="54" t="s">
        <v>463</v>
      </c>
      <c r="E1011" s="60" t="s">
        <v>464</v>
      </c>
      <c r="F1011" s="85" t="s">
        <v>557</v>
      </c>
      <c r="G1011" s="85" t="s">
        <v>558</v>
      </c>
      <c r="H1011" s="86" t="s">
        <v>559</v>
      </c>
      <c r="I1011" s="87" t="str">
        <f t="shared" si="40"/>
        <v>Golay0119_S0563</v>
      </c>
      <c r="J1011" s="87" t="str">
        <f t="shared" si="41"/>
        <v>gtaTATCTATCCTGCcgACACACCGCCCGTCGCTACT</v>
      </c>
      <c r="K1011" s="54" t="s">
        <v>619</v>
      </c>
      <c r="L1011" s="60" t="s">
        <v>1924</v>
      </c>
      <c r="M1011" s="54" t="s">
        <v>561</v>
      </c>
      <c r="N1011" s="85">
        <v>5</v>
      </c>
      <c r="O1011" s="54" t="s">
        <v>564</v>
      </c>
      <c r="P1011" s="54">
        <v>37</v>
      </c>
    </row>
    <row r="1012" spans="2:16">
      <c r="B1012" s="54" t="s">
        <v>53</v>
      </c>
      <c r="C1012" s="54" t="s">
        <v>1782</v>
      </c>
      <c r="D1012" s="54" t="s">
        <v>465</v>
      </c>
      <c r="E1012" s="60" t="s">
        <v>466</v>
      </c>
      <c r="F1012" s="85" t="s">
        <v>557</v>
      </c>
      <c r="G1012" s="85" t="s">
        <v>558</v>
      </c>
      <c r="H1012" s="86" t="s">
        <v>559</v>
      </c>
      <c r="I1012" s="87" t="str">
        <f t="shared" si="40"/>
        <v>Golay0120_S0938</v>
      </c>
      <c r="J1012" s="87" t="str">
        <f t="shared" si="41"/>
        <v>gtaTTGCCAAGAGTCcgACACACCGCCCGTCGCTACT</v>
      </c>
      <c r="K1012" s="54" t="s">
        <v>619</v>
      </c>
      <c r="L1012" s="60" t="s">
        <v>1924</v>
      </c>
      <c r="M1012" s="54" t="s">
        <v>561</v>
      </c>
      <c r="N1012" s="85">
        <v>5</v>
      </c>
      <c r="O1012" s="54" t="s">
        <v>564</v>
      </c>
      <c r="P1012" s="54">
        <v>37</v>
      </c>
    </row>
    <row r="1013" spans="2:16">
      <c r="B1013" s="54" t="s">
        <v>52</v>
      </c>
      <c r="C1013" s="54" t="s">
        <v>1783</v>
      </c>
      <c r="D1013" s="54" t="s">
        <v>467</v>
      </c>
      <c r="E1013" s="60" t="s">
        <v>468</v>
      </c>
      <c r="F1013" s="85" t="s">
        <v>557</v>
      </c>
      <c r="G1013" s="85" t="s">
        <v>558</v>
      </c>
      <c r="H1013" s="86" t="s">
        <v>559</v>
      </c>
      <c r="I1013" s="87" t="str">
        <f t="shared" si="40"/>
        <v>Golay0121_S0910</v>
      </c>
      <c r="J1013" s="87" t="str">
        <f t="shared" si="41"/>
        <v>gtaAGTAGCGGAAGAcgACACACCGCCCGTCGCTACT</v>
      </c>
      <c r="K1013" s="54" t="s">
        <v>619</v>
      </c>
      <c r="L1013" s="60" t="s">
        <v>1924</v>
      </c>
      <c r="M1013" s="54" t="s">
        <v>561</v>
      </c>
      <c r="N1013" s="85">
        <v>5</v>
      </c>
      <c r="O1013" s="54" t="s">
        <v>564</v>
      </c>
      <c r="P1013" s="54">
        <v>37</v>
      </c>
    </row>
    <row r="1014" spans="2:16">
      <c r="B1014" s="54" t="s">
        <v>51</v>
      </c>
      <c r="C1014" s="54" t="s">
        <v>1784</v>
      </c>
      <c r="D1014" s="54" t="s">
        <v>469</v>
      </c>
      <c r="E1014" s="60" t="s">
        <v>470</v>
      </c>
      <c r="F1014" s="85" t="s">
        <v>557</v>
      </c>
      <c r="G1014" s="85" t="s">
        <v>558</v>
      </c>
      <c r="H1014" s="86" t="s">
        <v>559</v>
      </c>
      <c r="I1014" s="87" t="str">
        <f t="shared" si="40"/>
        <v>Golay0122_S0379</v>
      </c>
      <c r="J1014" s="87" t="str">
        <f t="shared" si="41"/>
        <v>gtaGCAATTAGGTACcgACACACCGCCCGTCGCTACT</v>
      </c>
      <c r="K1014" s="54" t="s">
        <v>619</v>
      </c>
      <c r="L1014" s="60" t="s">
        <v>1924</v>
      </c>
      <c r="M1014" s="54" t="s">
        <v>561</v>
      </c>
      <c r="N1014" s="85">
        <v>5</v>
      </c>
      <c r="O1014" s="54" t="s">
        <v>564</v>
      </c>
      <c r="P1014" s="54">
        <v>37</v>
      </c>
    </row>
    <row r="1015" spans="2:16">
      <c r="B1015" s="54" t="s">
        <v>50</v>
      </c>
      <c r="C1015" s="54" t="s">
        <v>1785</v>
      </c>
      <c r="D1015" s="54" t="s">
        <v>471</v>
      </c>
      <c r="E1015" s="60" t="s">
        <v>472</v>
      </c>
      <c r="F1015" s="85" t="s">
        <v>557</v>
      </c>
      <c r="G1015" s="85" t="s">
        <v>558</v>
      </c>
      <c r="H1015" s="86" t="s">
        <v>559</v>
      </c>
      <c r="I1015" s="87" t="str">
        <f t="shared" si="40"/>
        <v>Golay0123_S0385</v>
      </c>
      <c r="J1015" s="87" t="str">
        <f t="shared" si="41"/>
        <v>gtaCATACCGTGAGTcgACACACCGCCCGTCGCTACT</v>
      </c>
      <c r="K1015" s="54" t="s">
        <v>619</v>
      </c>
      <c r="L1015" s="60" t="s">
        <v>1924</v>
      </c>
      <c r="M1015" s="54" t="s">
        <v>561</v>
      </c>
      <c r="N1015" s="85">
        <v>5</v>
      </c>
      <c r="O1015" s="54" t="s">
        <v>564</v>
      </c>
      <c r="P1015" s="54">
        <v>37</v>
      </c>
    </row>
    <row r="1016" spans="2:16">
      <c r="B1016" s="54" t="s">
        <v>49</v>
      </c>
      <c r="C1016" s="54" t="s">
        <v>1786</v>
      </c>
      <c r="D1016" s="54" t="s">
        <v>473</v>
      </c>
      <c r="E1016" s="60" t="s">
        <v>474</v>
      </c>
      <c r="F1016" s="85" t="s">
        <v>557</v>
      </c>
      <c r="G1016" s="85" t="s">
        <v>558</v>
      </c>
      <c r="H1016" s="86" t="s">
        <v>559</v>
      </c>
      <c r="I1016" s="87" t="str">
        <f t="shared" si="40"/>
        <v>Golay0124_S1016</v>
      </c>
      <c r="J1016" s="87" t="str">
        <f t="shared" si="41"/>
        <v>gtaATGTGTGTAGACcgACACACCGCCCGTCGCTACT</v>
      </c>
      <c r="K1016" s="54" t="s">
        <v>619</v>
      </c>
      <c r="L1016" s="60" t="s">
        <v>1924</v>
      </c>
      <c r="M1016" s="54" t="s">
        <v>561</v>
      </c>
      <c r="N1016" s="85">
        <v>5</v>
      </c>
      <c r="O1016" s="54" t="s">
        <v>564</v>
      </c>
      <c r="P1016" s="54">
        <v>37</v>
      </c>
    </row>
    <row r="1017" spans="2:16">
      <c r="B1017" s="54" t="s">
        <v>48</v>
      </c>
      <c r="C1017" s="54" t="s">
        <v>1787</v>
      </c>
      <c r="D1017" s="54" t="s">
        <v>475</v>
      </c>
      <c r="E1017" s="60" t="s">
        <v>476</v>
      </c>
      <c r="F1017" s="85" t="s">
        <v>557</v>
      </c>
      <c r="G1017" s="85" t="s">
        <v>558</v>
      </c>
      <c r="H1017" s="86" t="s">
        <v>559</v>
      </c>
      <c r="I1017" s="87" t="str">
        <f t="shared" si="40"/>
        <v>Golay0125_S0967</v>
      </c>
      <c r="J1017" s="87" t="str">
        <f t="shared" si="41"/>
        <v>gtaCCTGCGAAGTATcgACACACCGCCCGTCGCTACT</v>
      </c>
      <c r="K1017" s="54" t="s">
        <v>619</v>
      </c>
      <c r="L1017" s="60" t="s">
        <v>1924</v>
      </c>
      <c r="M1017" s="54" t="s">
        <v>561</v>
      </c>
      <c r="N1017" s="85">
        <v>5</v>
      </c>
      <c r="O1017" s="54" t="s">
        <v>564</v>
      </c>
      <c r="P1017" s="54">
        <v>37</v>
      </c>
    </row>
    <row r="1018" spans="2:16">
      <c r="B1018" s="54" t="s">
        <v>47</v>
      </c>
      <c r="C1018" s="54" t="s">
        <v>1788</v>
      </c>
      <c r="D1018" s="54" t="s">
        <v>477</v>
      </c>
      <c r="E1018" s="60" t="s">
        <v>478</v>
      </c>
      <c r="F1018" s="85" t="s">
        <v>557</v>
      </c>
      <c r="G1018" s="85" t="s">
        <v>558</v>
      </c>
      <c r="H1018" s="86" t="s">
        <v>559</v>
      </c>
      <c r="I1018" s="87" t="str">
        <f t="shared" si="40"/>
        <v>Golay0126_S0796</v>
      </c>
      <c r="J1018" s="87" t="str">
        <f t="shared" si="41"/>
        <v>gtaTTCTCTCGACATcgACACACCGCCCGTCGCTACT</v>
      </c>
      <c r="K1018" s="54" t="s">
        <v>619</v>
      </c>
      <c r="L1018" s="60" t="s">
        <v>1924</v>
      </c>
      <c r="M1018" s="54" t="s">
        <v>561</v>
      </c>
      <c r="N1018" s="85">
        <v>5</v>
      </c>
      <c r="O1018" s="54" t="s">
        <v>564</v>
      </c>
      <c r="P1018" s="54">
        <v>37</v>
      </c>
    </row>
    <row r="1019" spans="2:16">
      <c r="B1019" s="54" t="s">
        <v>46</v>
      </c>
      <c r="C1019" s="54" t="s">
        <v>1789</v>
      </c>
      <c r="D1019" s="54" t="s">
        <v>479</v>
      </c>
      <c r="E1019" s="60" t="s">
        <v>480</v>
      </c>
      <c r="F1019" s="85" t="s">
        <v>557</v>
      </c>
      <c r="G1019" s="85" t="s">
        <v>558</v>
      </c>
      <c r="H1019" s="86" t="s">
        <v>559</v>
      </c>
      <c r="I1019" s="87" t="str">
        <f t="shared" si="40"/>
        <v>Golay0127_S0518</v>
      </c>
      <c r="J1019" s="87" t="str">
        <f t="shared" si="41"/>
        <v>gtaGCTCTCCGTAGAcgACACACCGCCCGTCGCTACT</v>
      </c>
      <c r="K1019" s="54" t="s">
        <v>619</v>
      </c>
      <c r="L1019" s="60" t="s">
        <v>1924</v>
      </c>
      <c r="M1019" s="54" t="s">
        <v>561</v>
      </c>
      <c r="N1019" s="85">
        <v>5</v>
      </c>
      <c r="O1019" s="54" t="s">
        <v>564</v>
      </c>
      <c r="P1019" s="54">
        <v>37</v>
      </c>
    </row>
    <row r="1020" spans="2:16">
      <c r="B1020" s="54" t="s">
        <v>45</v>
      </c>
      <c r="C1020" s="54" t="s">
        <v>1790</v>
      </c>
      <c r="D1020" s="54" t="s">
        <v>481</v>
      </c>
      <c r="E1020" s="60" t="s">
        <v>482</v>
      </c>
      <c r="F1020" s="85" t="s">
        <v>557</v>
      </c>
      <c r="G1020" s="85" t="s">
        <v>558</v>
      </c>
      <c r="H1020" s="86" t="s">
        <v>559</v>
      </c>
      <c r="I1020" s="87" t="str">
        <f t="shared" si="40"/>
        <v>Golay0128_S0957</v>
      </c>
      <c r="J1020" s="87" t="str">
        <f t="shared" si="41"/>
        <v>gtaGTTAAGCTGACCcgACACACCGCCCGTCGCTACT</v>
      </c>
      <c r="K1020" s="54" t="s">
        <v>619</v>
      </c>
      <c r="L1020" s="60" t="s">
        <v>1924</v>
      </c>
      <c r="M1020" s="54" t="s">
        <v>561</v>
      </c>
      <c r="N1020" s="85">
        <v>5</v>
      </c>
      <c r="O1020" s="54" t="s">
        <v>564</v>
      </c>
      <c r="P1020" s="54">
        <v>37</v>
      </c>
    </row>
    <row r="1021" spans="2:16">
      <c r="B1021" s="54" t="s">
        <v>44</v>
      </c>
      <c r="C1021" s="54" t="s">
        <v>1791</v>
      </c>
      <c r="D1021" s="54" t="s">
        <v>483</v>
      </c>
      <c r="E1021" s="60" t="s">
        <v>484</v>
      </c>
      <c r="F1021" s="85" t="s">
        <v>557</v>
      </c>
      <c r="G1021" s="85" t="s">
        <v>558</v>
      </c>
      <c r="H1021" s="86" t="s">
        <v>559</v>
      </c>
      <c r="I1021" s="87" t="str">
        <f t="shared" si="40"/>
        <v>Golay0129_S1038</v>
      </c>
      <c r="J1021" s="87" t="str">
        <f t="shared" si="41"/>
        <v>gtaATGCCATGCCGTcgACACACCGCCCGTCGCTACT</v>
      </c>
      <c r="K1021" s="54" t="s">
        <v>619</v>
      </c>
      <c r="L1021" s="60" t="s">
        <v>1924</v>
      </c>
      <c r="M1021" s="54" t="s">
        <v>561</v>
      </c>
      <c r="N1021" s="85">
        <v>5</v>
      </c>
      <c r="O1021" s="54" t="s">
        <v>564</v>
      </c>
      <c r="P1021" s="54">
        <v>37</v>
      </c>
    </row>
    <row r="1022" spans="2:16">
      <c r="B1022" s="54" t="s">
        <v>43</v>
      </c>
      <c r="C1022" s="54" t="s">
        <v>1792</v>
      </c>
      <c r="D1022" s="54" t="s">
        <v>485</v>
      </c>
      <c r="E1022" s="60" t="s">
        <v>486</v>
      </c>
      <c r="F1022" s="85" t="s">
        <v>557</v>
      </c>
      <c r="G1022" s="85" t="s">
        <v>558</v>
      </c>
      <c r="H1022" s="86" t="s">
        <v>559</v>
      </c>
      <c r="I1022" s="87" t="str">
        <f t="shared" si="40"/>
        <v>Golay0130_S0725</v>
      </c>
      <c r="J1022" s="87" t="str">
        <f t="shared" si="41"/>
        <v>gtaGACATTGTCACGcgACACACCGCCCGTCGCTACT</v>
      </c>
      <c r="K1022" s="54" t="s">
        <v>619</v>
      </c>
      <c r="L1022" s="60" t="s">
        <v>1924</v>
      </c>
      <c r="M1022" s="54" t="s">
        <v>561</v>
      </c>
      <c r="N1022" s="85">
        <v>5</v>
      </c>
      <c r="O1022" s="54" t="s">
        <v>564</v>
      </c>
      <c r="P1022" s="54">
        <v>37</v>
      </c>
    </row>
    <row r="1023" spans="2:16">
      <c r="B1023" s="54" t="s">
        <v>42</v>
      </c>
      <c r="C1023" s="54" t="s">
        <v>1793</v>
      </c>
      <c r="D1023" s="54" t="s">
        <v>487</v>
      </c>
      <c r="E1023" s="60" t="s">
        <v>488</v>
      </c>
      <c r="F1023" s="85" t="s">
        <v>557</v>
      </c>
      <c r="G1023" s="85" t="s">
        <v>558</v>
      </c>
      <c r="H1023" s="86" t="s">
        <v>559</v>
      </c>
      <c r="I1023" s="87" t="str">
        <f t="shared" si="40"/>
        <v>Golay0131_S0914</v>
      </c>
      <c r="J1023" s="87" t="str">
        <f t="shared" si="41"/>
        <v>gtaGCCAACAACCATcgACACACCGCCCGTCGCTACT</v>
      </c>
      <c r="K1023" s="54" t="s">
        <v>619</v>
      </c>
      <c r="L1023" s="60" t="s">
        <v>1924</v>
      </c>
      <c r="M1023" s="54" t="s">
        <v>561</v>
      </c>
      <c r="N1023" s="85">
        <v>5</v>
      </c>
      <c r="O1023" s="54" t="s">
        <v>564</v>
      </c>
      <c r="P1023" s="54">
        <v>37</v>
      </c>
    </row>
    <row r="1024" spans="2:16">
      <c r="B1024" s="54" t="s">
        <v>41</v>
      </c>
      <c r="C1024" s="54" t="s">
        <v>1794</v>
      </c>
      <c r="D1024" s="54" t="s">
        <v>489</v>
      </c>
      <c r="E1024" s="60" t="s">
        <v>490</v>
      </c>
      <c r="F1024" s="85" t="s">
        <v>557</v>
      </c>
      <c r="G1024" s="85" t="s">
        <v>558</v>
      </c>
      <c r="H1024" s="86" t="s">
        <v>559</v>
      </c>
      <c r="I1024" s="87" t="str">
        <f t="shared" si="40"/>
        <v>Golay0132_S0898</v>
      </c>
      <c r="J1024" s="87" t="str">
        <f t="shared" si="41"/>
        <v>gtaATCAGTACTAGGcgACACACCGCCCGTCGCTACT</v>
      </c>
      <c r="K1024" s="54" t="s">
        <v>619</v>
      </c>
      <c r="L1024" s="60" t="s">
        <v>1924</v>
      </c>
      <c r="M1024" s="54" t="s">
        <v>561</v>
      </c>
      <c r="N1024" s="85">
        <v>5</v>
      </c>
      <c r="O1024" s="54" t="s">
        <v>564</v>
      </c>
      <c r="P1024" s="54">
        <v>37</v>
      </c>
    </row>
    <row r="1025" spans="2:16">
      <c r="B1025" s="54" t="s">
        <v>40</v>
      </c>
      <c r="C1025" s="54" t="s">
        <v>1795</v>
      </c>
      <c r="D1025" s="54" t="s">
        <v>491</v>
      </c>
      <c r="E1025" s="60" t="s">
        <v>492</v>
      </c>
      <c r="F1025" s="85" t="s">
        <v>557</v>
      </c>
      <c r="G1025" s="85" t="s">
        <v>558</v>
      </c>
      <c r="H1025" s="86" t="s">
        <v>559</v>
      </c>
      <c r="I1025" s="87" t="str">
        <f t="shared" si="40"/>
        <v>Golay0133_S0916</v>
      </c>
      <c r="J1025" s="87" t="str">
        <f t="shared" si="41"/>
        <v>gtaTCCTCGAGCGATcgACACACCGCCCGTCGCTACT</v>
      </c>
      <c r="K1025" s="54" t="s">
        <v>619</v>
      </c>
      <c r="L1025" s="60" t="s">
        <v>1924</v>
      </c>
      <c r="M1025" s="54" t="s">
        <v>561</v>
      </c>
      <c r="N1025" s="85">
        <v>5</v>
      </c>
      <c r="O1025" s="54" t="s">
        <v>564</v>
      </c>
      <c r="P1025" s="54">
        <v>37</v>
      </c>
    </row>
    <row r="1026" spans="2:16">
      <c r="B1026" s="54" t="s">
        <v>39</v>
      </c>
      <c r="C1026" s="54" t="s">
        <v>1796</v>
      </c>
      <c r="D1026" s="54" t="s">
        <v>493</v>
      </c>
      <c r="E1026" s="60" t="s">
        <v>494</v>
      </c>
      <c r="F1026" s="85" t="s">
        <v>557</v>
      </c>
      <c r="G1026" s="85" t="s">
        <v>558</v>
      </c>
      <c r="H1026" s="86" t="s">
        <v>559</v>
      </c>
      <c r="I1026" s="87" t="str">
        <f t="shared" si="40"/>
        <v>Golay0134_S1002</v>
      </c>
      <c r="J1026" s="87" t="str">
        <f t="shared" si="41"/>
        <v>gtaACCCAAGCGTTAcgACACACCGCCCGTCGCTACT</v>
      </c>
      <c r="K1026" s="54" t="s">
        <v>619</v>
      </c>
      <c r="L1026" s="60" t="s">
        <v>1924</v>
      </c>
      <c r="M1026" s="54" t="s">
        <v>561</v>
      </c>
      <c r="N1026" s="85">
        <v>5</v>
      </c>
      <c r="O1026" s="54" t="s">
        <v>564</v>
      </c>
      <c r="P1026" s="54">
        <v>37</v>
      </c>
    </row>
    <row r="1027" spans="2:16">
      <c r="B1027" s="54" t="s">
        <v>38</v>
      </c>
      <c r="C1027" s="54" t="s">
        <v>1797</v>
      </c>
      <c r="D1027" s="54" t="s">
        <v>495</v>
      </c>
      <c r="E1027" s="60" t="s">
        <v>496</v>
      </c>
      <c r="F1027" s="85" t="s">
        <v>557</v>
      </c>
      <c r="G1027" s="85" t="s">
        <v>558</v>
      </c>
      <c r="H1027" s="86" t="s">
        <v>559</v>
      </c>
      <c r="I1027" s="87" t="str">
        <f t="shared" ref="I1027:I1057" si="42">(D1027&amp;"_"&amp;C1027)</f>
        <v>Golay0135_S0844</v>
      </c>
      <c r="J1027" s="87" t="str">
        <f t="shared" ref="J1027:J1057" si="43">CONCATENATE(F1027,E1027,G1027,H1027)</f>
        <v>gtaTGCAGCAAGATTcgACACACCGCCCGTCGCTACT</v>
      </c>
      <c r="K1027" s="54" t="s">
        <v>619</v>
      </c>
      <c r="L1027" s="60" t="s">
        <v>1924</v>
      </c>
      <c r="M1027" s="54" t="s">
        <v>561</v>
      </c>
      <c r="N1027" s="85">
        <v>5</v>
      </c>
      <c r="O1027" s="54" t="s">
        <v>564</v>
      </c>
      <c r="P1027" s="54">
        <v>37</v>
      </c>
    </row>
    <row r="1028" spans="2:16">
      <c r="B1028" s="54" t="s">
        <v>37</v>
      </c>
      <c r="C1028" s="54" t="s">
        <v>1798</v>
      </c>
      <c r="D1028" s="54" t="s">
        <v>497</v>
      </c>
      <c r="E1028" s="60" t="s">
        <v>498</v>
      </c>
      <c r="F1028" s="85" t="s">
        <v>557</v>
      </c>
      <c r="G1028" s="85" t="s">
        <v>558</v>
      </c>
      <c r="H1028" s="86" t="s">
        <v>559</v>
      </c>
      <c r="I1028" s="87" t="str">
        <f t="shared" si="42"/>
        <v>Golay0136_S0813</v>
      </c>
      <c r="J1028" s="87" t="str">
        <f t="shared" si="43"/>
        <v>gtaAGCAACATTGCAcgACACACCGCCCGTCGCTACT</v>
      </c>
      <c r="K1028" s="54" t="s">
        <v>619</v>
      </c>
      <c r="L1028" s="60" t="s">
        <v>1924</v>
      </c>
      <c r="M1028" s="54" t="s">
        <v>561</v>
      </c>
      <c r="N1028" s="85">
        <v>5</v>
      </c>
      <c r="O1028" s="54" t="s">
        <v>564</v>
      </c>
      <c r="P1028" s="54">
        <v>37</v>
      </c>
    </row>
    <row r="1029" spans="2:16">
      <c r="B1029" s="54" t="s">
        <v>36</v>
      </c>
      <c r="C1029" s="54" t="s">
        <v>1799</v>
      </c>
      <c r="D1029" s="54" t="s">
        <v>499</v>
      </c>
      <c r="E1029" s="60" t="s">
        <v>500</v>
      </c>
      <c r="F1029" s="85" t="s">
        <v>557</v>
      </c>
      <c r="G1029" s="85" t="s">
        <v>558</v>
      </c>
      <c r="H1029" s="86" t="s">
        <v>559</v>
      </c>
      <c r="I1029" s="87" t="str">
        <f t="shared" si="42"/>
        <v>Golay0137_S0641</v>
      </c>
      <c r="J1029" s="87" t="str">
        <f t="shared" si="43"/>
        <v>gtaGATGTGGTGTTAcgACACACCGCCCGTCGCTACT</v>
      </c>
      <c r="K1029" s="54" t="s">
        <v>619</v>
      </c>
      <c r="L1029" s="60" t="s">
        <v>1924</v>
      </c>
      <c r="M1029" s="54" t="s">
        <v>561</v>
      </c>
      <c r="N1029" s="85">
        <v>5</v>
      </c>
      <c r="O1029" s="54" t="s">
        <v>564</v>
      </c>
      <c r="P1029" s="54">
        <v>37</v>
      </c>
    </row>
    <row r="1030" spans="2:16">
      <c r="B1030" s="54" t="s">
        <v>35</v>
      </c>
      <c r="C1030" s="54" t="s">
        <v>1800</v>
      </c>
      <c r="D1030" s="54" t="s">
        <v>501</v>
      </c>
      <c r="E1030" s="60" t="s">
        <v>502</v>
      </c>
      <c r="F1030" s="85" t="s">
        <v>557</v>
      </c>
      <c r="G1030" s="85" t="s">
        <v>558</v>
      </c>
      <c r="H1030" s="86" t="s">
        <v>559</v>
      </c>
      <c r="I1030" s="87" t="str">
        <f t="shared" si="42"/>
        <v>Golay0138_S0973</v>
      </c>
      <c r="J1030" s="87" t="str">
        <f t="shared" si="43"/>
        <v>gtaCAGAAATGTGTCcgACACACCGCCCGTCGCTACT</v>
      </c>
      <c r="K1030" s="54" t="s">
        <v>619</v>
      </c>
      <c r="L1030" s="60" t="s">
        <v>1924</v>
      </c>
      <c r="M1030" s="54" t="s">
        <v>561</v>
      </c>
      <c r="N1030" s="85">
        <v>5</v>
      </c>
      <c r="O1030" s="54" t="s">
        <v>564</v>
      </c>
      <c r="P1030" s="54">
        <v>37</v>
      </c>
    </row>
    <row r="1031" spans="2:16">
      <c r="B1031" s="54" t="s">
        <v>34</v>
      </c>
      <c r="C1031" s="54" t="s">
        <v>1801</v>
      </c>
      <c r="D1031" s="54" t="s">
        <v>503</v>
      </c>
      <c r="E1031" s="60" t="s">
        <v>504</v>
      </c>
      <c r="F1031" s="85" t="s">
        <v>557</v>
      </c>
      <c r="G1031" s="85" t="s">
        <v>558</v>
      </c>
      <c r="H1031" s="86" t="s">
        <v>559</v>
      </c>
      <c r="I1031" s="87" t="str">
        <f t="shared" si="42"/>
        <v>Golay0139_S0783</v>
      </c>
      <c r="J1031" s="87" t="str">
        <f t="shared" si="43"/>
        <v>gtaGTAGAGGTAGAGcgACACACCGCCCGTCGCTACT</v>
      </c>
      <c r="K1031" s="54" t="s">
        <v>619</v>
      </c>
      <c r="L1031" s="60" t="s">
        <v>1924</v>
      </c>
      <c r="M1031" s="54" t="s">
        <v>561</v>
      </c>
      <c r="N1031" s="85">
        <v>5</v>
      </c>
      <c r="O1031" s="54" t="s">
        <v>564</v>
      </c>
      <c r="P1031" s="54">
        <v>37</v>
      </c>
    </row>
    <row r="1032" spans="2:16">
      <c r="B1032" s="54" t="s">
        <v>33</v>
      </c>
      <c r="C1032" s="54" t="s">
        <v>1802</v>
      </c>
      <c r="D1032" s="54" t="s">
        <v>505</v>
      </c>
      <c r="E1032" s="60" t="s">
        <v>506</v>
      </c>
      <c r="F1032" s="85" t="s">
        <v>557</v>
      </c>
      <c r="G1032" s="85" t="s">
        <v>558</v>
      </c>
      <c r="H1032" s="86" t="s">
        <v>559</v>
      </c>
      <c r="I1032" s="87" t="str">
        <f t="shared" si="42"/>
        <v>Golay0140_S0672</v>
      </c>
      <c r="J1032" s="87" t="str">
        <f t="shared" si="43"/>
        <v>gtaCGTGATCCGCTAcgACACACCGCCCGTCGCTACT</v>
      </c>
      <c r="K1032" s="54" t="s">
        <v>619</v>
      </c>
      <c r="L1032" s="60" t="s">
        <v>1924</v>
      </c>
      <c r="M1032" s="54" t="s">
        <v>561</v>
      </c>
      <c r="N1032" s="85">
        <v>5</v>
      </c>
      <c r="O1032" s="54" t="s">
        <v>564</v>
      </c>
      <c r="P1032" s="54">
        <v>37</v>
      </c>
    </row>
    <row r="1033" spans="2:16">
      <c r="B1033" s="54" t="s">
        <v>32</v>
      </c>
      <c r="C1033" s="54" t="s">
        <v>1803</v>
      </c>
      <c r="D1033" s="54" t="s">
        <v>507</v>
      </c>
      <c r="E1033" s="60" t="s">
        <v>508</v>
      </c>
      <c r="F1033" s="85" t="s">
        <v>557</v>
      </c>
      <c r="G1033" s="85" t="s">
        <v>558</v>
      </c>
      <c r="H1033" s="86" t="s">
        <v>559</v>
      </c>
      <c r="I1033" s="87" t="str">
        <f t="shared" si="42"/>
        <v>Golay0141_S0491</v>
      </c>
      <c r="J1033" s="87" t="str">
        <f t="shared" si="43"/>
        <v>gtaGGTTATTTGGCGcgACACACCGCCCGTCGCTACT</v>
      </c>
      <c r="K1033" s="54" t="s">
        <v>619</v>
      </c>
      <c r="L1033" s="60" t="s">
        <v>1924</v>
      </c>
      <c r="M1033" s="54" t="s">
        <v>561</v>
      </c>
      <c r="N1033" s="85">
        <v>5</v>
      </c>
      <c r="O1033" s="54" t="s">
        <v>564</v>
      </c>
      <c r="P1033" s="54">
        <v>37</v>
      </c>
    </row>
    <row r="1034" spans="2:16">
      <c r="B1034" s="54" t="s">
        <v>31</v>
      </c>
      <c r="C1034" s="54" t="s">
        <v>1804</v>
      </c>
      <c r="D1034" s="54" t="s">
        <v>509</v>
      </c>
      <c r="E1034" s="60" t="s">
        <v>510</v>
      </c>
      <c r="F1034" s="85" t="s">
        <v>557</v>
      </c>
      <c r="G1034" s="85" t="s">
        <v>558</v>
      </c>
      <c r="H1034" s="86" t="s">
        <v>559</v>
      </c>
      <c r="I1034" s="87" t="str">
        <f t="shared" si="42"/>
        <v>Golay1510_S0634</v>
      </c>
      <c r="J1034" s="87" t="str">
        <f t="shared" si="43"/>
        <v>gtaACGGTACCCTACcgACACACCGCCCGTCGCTACT</v>
      </c>
      <c r="K1034" s="54" t="s">
        <v>619</v>
      </c>
      <c r="L1034" s="60" t="s">
        <v>1924</v>
      </c>
      <c r="M1034" s="54" t="s">
        <v>561</v>
      </c>
      <c r="N1034" s="85">
        <v>5</v>
      </c>
      <c r="O1034" s="54" t="s">
        <v>564</v>
      </c>
      <c r="P1034" s="54">
        <v>37</v>
      </c>
    </row>
    <row r="1035" spans="2:16">
      <c r="B1035" s="54" t="s">
        <v>30</v>
      </c>
      <c r="C1035" s="54" t="s">
        <v>1805</v>
      </c>
      <c r="D1035" s="54" t="s">
        <v>511</v>
      </c>
      <c r="E1035" s="60" t="s">
        <v>512</v>
      </c>
      <c r="F1035" s="85" t="s">
        <v>557</v>
      </c>
      <c r="G1035" s="85" t="s">
        <v>558</v>
      </c>
      <c r="H1035" s="86" t="s">
        <v>559</v>
      </c>
      <c r="I1035" s="87" t="str">
        <f t="shared" si="42"/>
        <v>Golay1511_S0731</v>
      </c>
      <c r="J1035" s="87" t="str">
        <f t="shared" si="43"/>
        <v>gtaTCATAGGGTAGTcgACACACCGCCCGTCGCTACT</v>
      </c>
      <c r="K1035" s="54" t="s">
        <v>619</v>
      </c>
      <c r="L1035" s="60" t="s">
        <v>1924</v>
      </c>
      <c r="M1035" s="54" t="s">
        <v>561</v>
      </c>
      <c r="N1035" s="85">
        <v>5</v>
      </c>
      <c r="O1035" s="54" t="s">
        <v>564</v>
      </c>
      <c r="P1035" s="54">
        <v>37</v>
      </c>
    </row>
    <row r="1036" spans="2:16">
      <c r="B1036" s="54" t="s">
        <v>29</v>
      </c>
      <c r="C1036" s="54" t="s">
        <v>1806</v>
      </c>
      <c r="D1036" s="54" t="s">
        <v>513</v>
      </c>
      <c r="E1036" s="60" t="s">
        <v>514</v>
      </c>
      <c r="F1036" s="85" t="s">
        <v>557</v>
      </c>
      <c r="G1036" s="85" t="s">
        <v>558</v>
      </c>
      <c r="H1036" s="86" t="s">
        <v>559</v>
      </c>
      <c r="I1036" s="87" t="str">
        <f t="shared" si="42"/>
        <v>Golay1512_S1007</v>
      </c>
      <c r="J1036" s="87" t="str">
        <f t="shared" si="43"/>
        <v>gtaATGGAGTTGTTGcgACACACCGCCCGTCGCTACT</v>
      </c>
      <c r="K1036" s="54" t="s">
        <v>619</v>
      </c>
      <c r="L1036" s="60" t="s">
        <v>1924</v>
      </c>
      <c r="M1036" s="54" t="s">
        <v>561</v>
      </c>
      <c r="N1036" s="85">
        <v>5</v>
      </c>
      <c r="O1036" s="54" t="s">
        <v>564</v>
      </c>
      <c r="P1036" s="54">
        <v>37</v>
      </c>
    </row>
    <row r="1037" spans="2:16">
      <c r="B1037" s="54" t="s">
        <v>28</v>
      </c>
      <c r="C1037" s="54" t="s">
        <v>1807</v>
      </c>
      <c r="D1037" s="54" t="s">
        <v>515</v>
      </c>
      <c r="E1037" s="60" t="s">
        <v>516</v>
      </c>
      <c r="F1037" s="85" t="s">
        <v>557</v>
      </c>
      <c r="G1037" s="85" t="s">
        <v>558</v>
      </c>
      <c r="H1037" s="86" t="s">
        <v>559</v>
      </c>
      <c r="I1037" s="87" t="str">
        <f t="shared" si="42"/>
        <v>Golay1513_S0786</v>
      </c>
      <c r="J1037" s="87" t="str">
        <f t="shared" si="43"/>
        <v>gtaCGTATCTCAGGAcgACACACCGCCCGTCGCTACT</v>
      </c>
      <c r="K1037" s="54" t="s">
        <v>619</v>
      </c>
      <c r="L1037" s="60" t="s">
        <v>1924</v>
      </c>
      <c r="M1037" s="54" t="s">
        <v>561</v>
      </c>
      <c r="N1037" s="85">
        <v>5</v>
      </c>
      <c r="O1037" s="54" t="s">
        <v>564</v>
      </c>
      <c r="P1037" s="54">
        <v>37</v>
      </c>
    </row>
    <row r="1038" spans="2:16">
      <c r="B1038" s="54" t="s">
        <v>27</v>
      </c>
      <c r="C1038" s="54" t="s">
        <v>1808</v>
      </c>
      <c r="D1038" s="54" t="s">
        <v>517</v>
      </c>
      <c r="E1038" s="60" t="s">
        <v>518</v>
      </c>
      <c r="F1038" s="85" t="s">
        <v>557</v>
      </c>
      <c r="G1038" s="85" t="s">
        <v>558</v>
      </c>
      <c r="H1038" s="86" t="s">
        <v>559</v>
      </c>
      <c r="I1038" s="87" t="str">
        <f t="shared" si="42"/>
        <v>Golay1514_S0509</v>
      </c>
      <c r="J1038" s="87" t="str">
        <f t="shared" si="43"/>
        <v>gtaTAGTTCGGTGACcgACACACCGCCCGTCGCTACT</v>
      </c>
      <c r="K1038" s="54" t="s">
        <v>619</v>
      </c>
      <c r="L1038" s="60" t="s">
        <v>1924</v>
      </c>
      <c r="M1038" s="54" t="s">
        <v>561</v>
      </c>
      <c r="N1038" s="85">
        <v>5</v>
      </c>
      <c r="O1038" s="54" t="s">
        <v>564</v>
      </c>
      <c r="P1038" s="54">
        <v>37</v>
      </c>
    </row>
    <row r="1039" spans="2:16">
      <c r="B1039" s="54" t="s">
        <v>26</v>
      </c>
      <c r="C1039" s="54" t="s">
        <v>1809</v>
      </c>
      <c r="D1039" s="54" t="s">
        <v>519</v>
      </c>
      <c r="E1039" s="60" t="s">
        <v>520</v>
      </c>
      <c r="F1039" s="85" t="s">
        <v>557</v>
      </c>
      <c r="G1039" s="85" t="s">
        <v>558</v>
      </c>
      <c r="H1039" s="86" t="s">
        <v>559</v>
      </c>
      <c r="I1039" s="87" t="str">
        <f t="shared" si="42"/>
        <v>Golay1515_S0534</v>
      </c>
      <c r="J1039" s="87" t="str">
        <f t="shared" si="43"/>
        <v>gtaCCATGGCTGTGTcgACACACCGCCCGTCGCTACT</v>
      </c>
      <c r="K1039" s="54" t="s">
        <v>619</v>
      </c>
      <c r="L1039" s="60" t="s">
        <v>1924</v>
      </c>
      <c r="M1039" s="54" t="s">
        <v>561</v>
      </c>
      <c r="N1039" s="85">
        <v>5</v>
      </c>
      <c r="O1039" s="54" t="s">
        <v>564</v>
      </c>
      <c r="P1039" s="54">
        <v>37</v>
      </c>
    </row>
    <row r="1040" spans="2:16">
      <c r="B1040" s="54" t="s">
        <v>24</v>
      </c>
      <c r="C1040" s="54" t="s">
        <v>1810</v>
      </c>
      <c r="D1040" s="54" t="s">
        <v>521</v>
      </c>
      <c r="E1040" s="60" t="s">
        <v>522</v>
      </c>
      <c r="F1040" s="85" t="s">
        <v>557</v>
      </c>
      <c r="G1040" s="85" t="s">
        <v>558</v>
      </c>
      <c r="H1040" s="86" t="s">
        <v>559</v>
      </c>
      <c r="I1040" s="87" t="str">
        <f t="shared" si="42"/>
        <v>Golay1516_S0610</v>
      </c>
      <c r="J1040" s="87" t="str">
        <f t="shared" si="43"/>
        <v>gtaCTAGTCGCTGGTcgACACACCGCCCGTCGCTACT</v>
      </c>
      <c r="K1040" s="54" t="s">
        <v>619</v>
      </c>
      <c r="L1040" s="60" t="s">
        <v>1924</v>
      </c>
      <c r="M1040" s="54" t="s">
        <v>561</v>
      </c>
      <c r="N1040" s="85">
        <v>5</v>
      </c>
      <c r="O1040" s="54" t="s">
        <v>564</v>
      </c>
      <c r="P1040" s="54">
        <v>37</v>
      </c>
    </row>
    <row r="1041" spans="2:16">
      <c r="B1041" s="54" t="s">
        <v>23</v>
      </c>
      <c r="C1041" s="54" t="s">
        <v>1811</v>
      </c>
      <c r="D1041" s="54" t="s">
        <v>523</v>
      </c>
      <c r="E1041" s="60" t="s">
        <v>524</v>
      </c>
      <c r="F1041" s="85" t="s">
        <v>557</v>
      </c>
      <c r="G1041" s="85" t="s">
        <v>558</v>
      </c>
      <c r="H1041" s="86" t="s">
        <v>559</v>
      </c>
      <c r="I1041" s="87" t="str">
        <f t="shared" si="42"/>
        <v>Golay1517_S0962</v>
      </c>
      <c r="J1041" s="87" t="str">
        <f t="shared" si="43"/>
        <v>gtaTCCAAGCGTCACcgACACACCGCCCGTCGCTACT</v>
      </c>
      <c r="K1041" s="54" t="s">
        <v>619</v>
      </c>
      <c r="L1041" s="60" t="s">
        <v>1924</v>
      </c>
      <c r="M1041" s="54" t="s">
        <v>561</v>
      </c>
      <c r="N1041" s="85">
        <v>5</v>
      </c>
      <c r="O1041" s="54" t="s">
        <v>564</v>
      </c>
      <c r="P1041" s="54">
        <v>37</v>
      </c>
    </row>
    <row r="1042" spans="2:16">
      <c r="B1042" s="54" t="s">
        <v>22</v>
      </c>
      <c r="C1042" s="54" t="s">
        <v>1812</v>
      </c>
      <c r="D1042" s="54" t="s">
        <v>525</v>
      </c>
      <c r="E1042" s="60" t="s">
        <v>526</v>
      </c>
      <c r="F1042" s="85" t="s">
        <v>557</v>
      </c>
      <c r="G1042" s="85" t="s">
        <v>558</v>
      </c>
      <c r="H1042" s="86" t="s">
        <v>559</v>
      </c>
      <c r="I1042" s="87" t="str">
        <f t="shared" si="42"/>
        <v>Golay1518_S0811</v>
      </c>
      <c r="J1042" s="87" t="str">
        <f t="shared" si="43"/>
        <v>gtaGCTTCATTTCTGcgACACACCGCCCGTCGCTACT</v>
      </c>
      <c r="K1042" s="54" t="s">
        <v>619</v>
      </c>
      <c r="L1042" s="60" t="s">
        <v>1924</v>
      </c>
      <c r="M1042" s="54" t="s">
        <v>561</v>
      </c>
      <c r="N1042" s="85">
        <v>5</v>
      </c>
      <c r="O1042" s="54" t="s">
        <v>564</v>
      </c>
      <c r="P1042" s="54">
        <v>37</v>
      </c>
    </row>
    <row r="1043" spans="2:16">
      <c r="B1043" s="54" t="s">
        <v>21</v>
      </c>
      <c r="C1043" s="54" t="s">
        <v>1813</v>
      </c>
      <c r="D1043" s="54" t="s">
        <v>527</v>
      </c>
      <c r="E1043" s="60" t="s">
        <v>528</v>
      </c>
      <c r="F1043" s="85" t="s">
        <v>557</v>
      </c>
      <c r="G1043" s="85" t="s">
        <v>558</v>
      </c>
      <c r="H1043" s="86" t="s">
        <v>559</v>
      </c>
      <c r="I1043" s="87" t="str">
        <f t="shared" si="42"/>
        <v>Golay1519_S0551</v>
      </c>
      <c r="J1043" s="87" t="str">
        <f t="shared" si="43"/>
        <v>gtaAACTTGGCCGTAcgACACACCGCCCGTCGCTACT</v>
      </c>
      <c r="K1043" s="54" t="s">
        <v>619</v>
      </c>
      <c r="L1043" s="60" t="s">
        <v>1924</v>
      </c>
      <c r="M1043" s="54" t="s">
        <v>561</v>
      </c>
      <c r="N1043" s="85">
        <v>5</v>
      </c>
      <c r="O1043" s="54" t="s">
        <v>564</v>
      </c>
      <c r="P1043" s="54">
        <v>37</v>
      </c>
    </row>
    <row r="1044" spans="2:16">
      <c r="B1044" s="54" t="s">
        <v>20</v>
      </c>
      <c r="C1044" s="84" t="s">
        <v>1814</v>
      </c>
      <c r="D1044" s="54" t="s">
        <v>529</v>
      </c>
      <c r="E1044" s="60" t="s">
        <v>530</v>
      </c>
      <c r="F1044" s="85" t="s">
        <v>557</v>
      </c>
      <c r="G1044" s="85" t="s">
        <v>558</v>
      </c>
      <c r="H1044" s="86" t="s">
        <v>559</v>
      </c>
      <c r="I1044" s="87" t="str">
        <f t="shared" si="42"/>
        <v>Golay1520_SNEG14</v>
      </c>
      <c r="J1044" s="87" t="str">
        <f t="shared" si="43"/>
        <v>gtaCATACGATACAGcgACACACCGCCCGTCGCTACT</v>
      </c>
      <c r="K1044" s="54" t="s">
        <v>619</v>
      </c>
      <c r="L1044" s="60" t="s">
        <v>1924</v>
      </c>
      <c r="M1044" s="54" t="s">
        <v>561</v>
      </c>
      <c r="N1044" s="85">
        <v>5</v>
      </c>
      <c r="O1044" s="54" t="s">
        <v>960</v>
      </c>
      <c r="P1044" s="54">
        <v>37</v>
      </c>
    </row>
    <row r="1045" spans="2:16">
      <c r="B1045" s="54" t="s">
        <v>19</v>
      </c>
      <c r="C1045" s="54" t="s">
        <v>1815</v>
      </c>
      <c r="D1045" s="54" t="s">
        <v>531</v>
      </c>
      <c r="E1045" s="60" t="s">
        <v>532</v>
      </c>
      <c r="F1045" s="85" t="s">
        <v>557</v>
      </c>
      <c r="G1045" s="85" t="s">
        <v>558</v>
      </c>
      <c r="H1045" s="86" t="s">
        <v>559</v>
      </c>
      <c r="I1045" s="87" t="str">
        <f t="shared" si="42"/>
        <v>Golay1521_S0879</v>
      </c>
      <c r="J1045" s="87" t="str">
        <f t="shared" si="43"/>
        <v>gtaGGTTGAGAAGAGcgACACACCGCCCGTCGCTACT</v>
      </c>
      <c r="K1045" s="54" t="s">
        <v>619</v>
      </c>
      <c r="L1045" s="60" t="s">
        <v>1924</v>
      </c>
      <c r="M1045" s="54" t="s">
        <v>561</v>
      </c>
      <c r="N1045" s="85">
        <v>5</v>
      </c>
      <c r="O1045" s="54" t="s">
        <v>564</v>
      </c>
      <c r="P1045" s="54">
        <v>37</v>
      </c>
    </row>
    <row r="1046" spans="2:16">
      <c r="B1046" s="54" t="s">
        <v>18</v>
      </c>
      <c r="C1046" s="54" t="s">
        <v>1816</v>
      </c>
      <c r="D1046" s="54" t="s">
        <v>533</v>
      </c>
      <c r="E1046" s="60" t="s">
        <v>534</v>
      </c>
      <c r="F1046" s="85" t="s">
        <v>557</v>
      </c>
      <c r="G1046" s="85" t="s">
        <v>558</v>
      </c>
      <c r="H1046" s="86" t="s">
        <v>559</v>
      </c>
      <c r="I1046" s="87" t="str">
        <f t="shared" si="42"/>
        <v>Golay1522_S0772</v>
      </c>
      <c r="J1046" s="87" t="str">
        <f t="shared" si="43"/>
        <v>gtaCTGGGAGTTGTTcgACACACCGCCCGTCGCTACT</v>
      </c>
      <c r="K1046" s="54" t="s">
        <v>619</v>
      </c>
      <c r="L1046" s="60" t="s">
        <v>1924</v>
      </c>
      <c r="M1046" s="54" t="s">
        <v>561</v>
      </c>
      <c r="N1046" s="85">
        <v>5</v>
      </c>
      <c r="O1046" s="54" t="s">
        <v>564</v>
      </c>
      <c r="P1046" s="54">
        <v>37</v>
      </c>
    </row>
    <row r="1047" spans="2:16">
      <c r="B1047" s="54" t="s">
        <v>17</v>
      </c>
      <c r="C1047" s="54" t="s">
        <v>1817</v>
      </c>
      <c r="D1047" s="54" t="s">
        <v>535</v>
      </c>
      <c r="E1047" s="60" t="s">
        <v>536</v>
      </c>
      <c r="F1047" s="85" t="s">
        <v>557</v>
      </c>
      <c r="G1047" s="85" t="s">
        <v>558</v>
      </c>
      <c r="H1047" s="86" t="s">
        <v>559</v>
      </c>
      <c r="I1047" s="87" t="str">
        <f t="shared" si="42"/>
        <v>Golay1523_S0675</v>
      </c>
      <c r="J1047" s="87" t="str">
        <f t="shared" si="43"/>
        <v>gtaATCATCTCGGCGcgACACACCGCCCGTCGCTACT</v>
      </c>
      <c r="K1047" s="54" t="s">
        <v>619</v>
      </c>
      <c r="L1047" s="60" t="s">
        <v>1924</v>
      </c>
      <c r="M1047" s="54" t="s">
        <v>561</v>
      </c>
      <c r="N1047" s="85">
        <v>5</v>
      </c>
      <c r="O1047" s="54" t="s">
        <v>564</v>
      </c>
      <c r="P1047" s="54">
        <v>37</v>
      </c>
    </row>
    <row r="1048" spans="2:16">
      <c r="B1048" s="54" t="s">
        <v>16</v>
      </c>
      <c r="C1048" s="54" t="s">
        <v>1818</v>
      </c>
      <c r="D1048" s="54" t="s">
        <v>537</v>
      </c>
      <c r="E1048" s="60" t="s">
        <v>538</v>
      </c>
      <c r="F1048" s="85" t="s">
        <v>557</v>
      </c>
      <c r="G1048" s="85" t="s">
        <v>558</v>
      </c>
      <c r="H1048" s="86" t="s">
        <v>559</v>
      </c>
      <c r="I1048" s="87" t="str">
        <f t="shared" si="42"/>
        <v>Golay1524_S0718</v>
      </c>
      <c r="J1048" s="87" t="str">
        <f t="shared" si="43"/>
        <v>gtaATTACCCACAGGcgACACACCGCCCGTCGCTACT</v>
      </c>
      <c r="K1048" s="54" t="s">
        <v>619</v>
      </c>
      <c r="L1048" s="60" t="s">
        <v>1924</v>
      </c>
      <c r="M1048" s="54" t="s">
        <v>561</v>
      </c>
      <c r="N1048" s="85">
        <v>5</v>
      </c>
      <c r="O1048" s="54" t="s">
        <v>564</v>
      </c>
      <c r="P1048" s="54">
        <v>37</v>
      </c>
    </row>
    <row r="1049" spans="2:16">
      <c r="B1049" s="54" t="s">
        <v>15</v>
      </c>
      <c r="C1049" s="84" t="s">
        <v>1819</v>
      </c>
      <c r="D1049" s="54" t="s">
        <v>539</v>
      </c>
      <c r="E1049" s="60" t="s">
        <v>540</v>
      </c>
      <c r="F1049" s="85" t="s">
        <v>557</v>
      </c>
      <c r="G1049" s="85" t="s">
        <v>558</v>
      </c>
      <c r="H1049" s="86" t="s">
        <v>559</v>
      </c>
      <c r="I1049" s="87" t="str">
        <f t="shared" si="42"/>
        <v>Golay1525_SNEG13</v>
      </c>
      <c r="J1049" s="87" t="str">
        <f t="shared" si="43"/>
        <v>gtaCACATCAGCGCTcgACACACCGCCCGTCGCTACT</v>
      </c>
      <c r="K1049" s="54" t="s">
        <v>619</v>
      </c>
      <c r="L1049" s="60" t="s">
        <v>1924</v>
      </c>
      <c r="M1049" s="54" t="s">
        <v>561</v>
      </c>
      <c r="N1049" s="85">
        <v>5</v>
      </c>
      <c r="O1049" s="54" t="s">
        <v>960</v>
      </c>
      <c r="P1049" s="54">
        <v>37</v>
      </c>
    </row>
    <row r="1050" spans="2:16">
      <c r="B1050" s="54" t="s">
        <v>14</v>
      </c>
      <c r="C1050" s="54" t="s">
        <v>1820</v>
      </c>
      <c r="D1050" s="54" t="s">
        <v>541</v>
      </c>
      <c r="E1050" s="60" t="s">
        <v>542</v>
      </c>
      <c r="F1050" s="85" t="s">
        <v>557</v>
      </c>
      <c r="G1050" s="85" t="s">
        <v>558</v>
      </c>
      <c r="H1050" s="86" t="s">
        <v>559</v>
      </c>
      <c r="I1050" s="87" t="str">
        <f t="shared" si="42"/>
        <v>Golay1526_S0577</v>
      </c>
      <c r="J1050" s="87" t="str">
        <f t="shared" si="43"/>
        <v>gtaTGACCATAGTGAcgACACACCGCCCGTCGCTACT</v>
      </c>
      <c r="K1050" s="54" t="s">
        <v>619</v>
      </c>
      <c r="L1050" s="60" t="s">
        <v>1924</v>
      </c>
      <c r="M1050" s="54" t="s">
        <v>561</v>
      </c>
      <c r="N1050" s="85">
        <v>5</v>
      </c>
      <c r="O1050" s="54" t="s">
        <v>564</v>
      </c>
      <c r="P1050" s="54">
        <v>37</v>
      </c>
    </row>
    <row r="1051" spans="2:16">
      <c r="B1051" s="54" t="s">
        <v>13</v>
      </c>
      <c r="C1051" s="54" t="s">
        <v>1821</v>
      </c>
      <c r="D1051" s="54" t="s">
        <v>543</v>
      </c>
      <c r="E1051" s="60" t="s">
        <v>544</v>
      </c>
      <c r="F1051" s="85" t="s">
        <v>557</v>
      </c>
      <c r="G1051" s="85" t="s">
        <v>558</v>
      </c>
      <c r="H1051" s="86" t="s">
        <v>559</v>
      </c>
      <c r="I1051" s="87" t="str">
        <f t="shared" si="42"/>
        <v>Golay1527_S0595</v>
      </c>
      <c r="J1051" s="87" t="str">
        <f t="shared" si="43"/>
        <v>gtaGATAAGCGCCTTcgACACACCGCCCGTCGCTACT</v>
      </c>
      <c r="K1051" s="54" t="s">
        <v>619</v>
      </c>
      <c r="L1051" s="60" t="s">
        <v>1924</v>
      </c>
      <c r="M1051" s="54" t="s">
        <v>561</v>
      </c>
      <c r="N1051" s="85">
        <v>5</v>
      </c>
      <c r="O1051" s="54" t="s">
        <v>564</v>
      </c>
      <c r="P1051" s="54">
        <v>37</v>
      </c>
    </row>
    <row r="1052" spans="2:16">
      <c r="B1052" s="54" t="s">
        <v>12</v>
      </c>
      <c r="C1052" s="54" t="s">
        <v>1822</v>
      </c>
      <c r="D1052" s="54" t="s">
        <v>545</v>
      </c>
      <c r="E1052" s="60" t="s">
        <v>546</v>
      </c>
      <c r="F1052" s="85" t="s">
        <v>557</v>
      </c>
      <c r="G1052" s="85" t="s">
        <v>558</v>
      </c>
      <c r="H1052" s="86" t="s">
        <v>559</v>
      </c>
      <c r="I1052" s="87" t="str">
        <f t="shared" si="42"/>
        <v>Golay1528_S0555</v>
      </c>
      <c r="J1052" s="87" t="str">
        <f t="shared" si="43"/>
        <v>gtaTAGTCTAAGGGTcgACACACCGCCCGTCGCTACT</v>
      </c>
      <c r="K1052" s="54" t="s">
        <v>619</v>
      </c>
      <c r="L1052" s="60" t="s">
        <v>1924</v>
      </c>
      <c r="M1052" s="54" t="s">
        <v>561</v>
      </c>
      <c r="N1052" s="85">
        <v>5</v>
      </c>
      <c r="O1052" s="54" t="s">
        <v>564</v>
      </c>
      <c r="P1052" s="54">
        <v>37</v>
      </c>
    </row>
    <row r="1053" spans="2:16">
      <c r="B1053" s="54" t="s">
        <v>11</v>
      </c>
      <c r="C1053" s="54" t="s">
        <v>1823</v>
      </c>
      <c r="D1053" s="54" t="s">
        <v>547</v>
      </c>
      <c r="E1053" s="60" t="s">
        <v>548</v>
      </c>
      <c r="F1053" s="85" t="s">
        <v>557</v>
      </c>
      <c r="G1053" s="85" t="s">
        <v>558</v>
      </c>
      <c r="H1053" s="86" t="s">
        <v>559</v>
      </c>
      <c r="I1053" s="87" t="str">
        <f t="shared" si="42"/>
        <v>Golay1529_S1053</v>
      </c>
      <c r="J1053" s="87" t="str">
        <f t="shared" si="43"/>
        <v>gtaAATTAGGCGTGTcgACACACCGCCCGTCGCTACT</v>
      </c>
      <c r="K1053" s="54" t="s">
        <v>619</v>
      </c>
      <c r="L1053" s="60" t="s">
        <v>1924</v>
      </c>
      <c r="M1053" s="54" t="s">
        <v>561</v>
      </c>
      <c r="N1053" s="85">
        <v>5</v>
      </c>
      <c r="O1053" s="54" t="s">
        <v>564</v>
      </c>
      <c r="P1053" s="54">
        <v>37</v>
      </c>
    </row>
    <row r="1054" spans="2:16">
      <c r="B1054" s="54" t="s">
        <v>10</v>
      </c>
      <c r="C1054" s="84" t="s">
        <v>1827</v>
      </c>
      <c r="D1054" s="54" t="s">
        <v>549</v>
      </c>
      <c r="E1054" s="60" t="s">
        <v>550</v>
      </c>
      <c r="F1054" s="85" t="s">
        <v>557</v>
      </c>
      <c r="G1054" s="85" t="s">
        <v>558</v>
      </c>
      <c r="H1054" s="86" t="s">
        <v>559</v>
      </c>
      <c r="I1054" s="87" t="str">
        <f t="shared" si="42"/>
        <v>Golay1530_SNEG14D</v>
      </c>
      <c r="J1054" s="87" t="str">
        <f t="shared" si="43"/>
        <v>gtaTGCTCTTGCTCTcgACACACCGCCCGTCGCTACT</v>
      </c>
      <c r="K1054" s="54" t="s">
        <v>619</v>
      </c>
      <c r="L1054" s="60" t="s">
        <v>1924</v>
      </c>
      <c r="M1054" s="54" t="s">
        <v>561</v>
      </c>
      <c r="N1054" s="85">
        <v>5</v>
      </c>
      <c r="O1054" s="54" t="s">
        <v>565</v>
      </c>
      <c r="P1054" s="54">
        <v>37</v>
      </c>
    </row>
    <row r="1055" spans="2:16">
      <c r="B1055" s="54" t="s">
        <v>9</v>
      </c>
      <c r="C1055" s="84" t="s">
        <v>1824</v>
      </c>
      <c r="D1055" s="54" t="s">
        <v>551</v>
      </c>
      <c r="E1055" s="60" t="s">
        <v>552</v>
      </c>
      <c r="F1055" s="85" t="s">
        <v>557</v>
      </c>
      <c r="G1055" s="85" t="s">
        <v>558</v>
      </c>
      <c r="H1055" s="86" t="s">
        <v>559</v>
      </c>
      <c r="I1055" s="87" t="str">
        <f t="shared" si="42"/>
        <v>Golay1531_S0834D</v>
      </c>
      <c r="J1055" s="87" t="str">
        <f t="shared" si="43"/>
        <v>gtaTCCACTAGAGCAcgACACACCGCCCGTCGCTACT</v>
      </c>
      <c r="K1055" s="54" t="s">
        <v>619</v>
      </c>
      <c r="L1055" s="60" t="s">
        <v>1924</v>
      </c>
      <c r="M1055" s="54" t="s">
        <v>561</v>
      </c>
      <c r="N1055" s="85">
        <v>5</v>
      </c>
      <c r="O1055" s="54" t="s">
        <v>564</v>
      </c>
      <c r="P1055" s="54">
        <v>37</v>
      </c>
    </row>
    <row r="1056" spans="2:16">
      <c r="B1056" s="54" t="s">
        <v>8</v>
      </c>
      <c r="C1056" s="84" t="s">
        <v>1825</v>
      </c>
      <c r="D1056" s="54" t="s">
        <v>553</v>
      </c>
      <c r="E1056" s="60" t="s">
        <v>554</v>
      </c>
      <c r="F1056" s="85" t="s">
        <v>557</v>
      </c>
      <c r="G1056" s="85" t="s">
        <v>558</v>
      </c>
      <c r="H1056" s="86" t="s">
        <v>559</v>
      </c>
      <c r="I1056" s="87" t="str">
        <f t="shared" si="42"/>
        <v>Golay1532_S0555D</v>
      </c>
      <c r="J1056" s="87" t="str">
        <f t="shared" si="43"/>
        <v>gtaCATTGCAAAGCAcgACACACCGCCCGTCGCTACT</v>
      </c>
      <c r="K1056" s="54" t="s">
        <v>619</v>
      </c>
      <c r="L1056" s="60" t="s">
        <v>1924</v>
      </c>
      <c r="M1056" s="54" t="s">
        <v>561</v>
      </c>
      <c r="N1056" s="85">
        <v>5</v>
      </c>
      <c r="O1056" s="54" t="s">
        <v>564</v>
      </c>
      <c r="P1056" s="54">
        <v>37</v>
      </c>
    </row>
    <row r="1057" spans="1:18">
      <c r="B1057" s="54" t="s">
        <v>7</v>
      </c>
      <c r="C1057" s="84" t="s">
        <v>1826</v>
      </c>
      <c r="D1057" s="54" t="s">
        <v>555</v>
      </c>
      <c r="E1057" s="60" t="s">
        <v>556</v>
      </c>
      <c r="F1057" s="85" t="s">
        <v>557</v>
      </c>
      <c r="G1057" s="85" t="s">
        <v>558</v>
      </c>
      <c r="H1057" s="86" t="s">
        <v>559</v>
      </c>
      <c r="I1057" s="87" t="str">
        <f t="shared" si="42"/>
        <v>Golay1533_S1075D</v>
      </c>
      <c r="J1057" s="87" t="str">
        <f t="shared" si="43"/>
        <v>gtaGACGGCTATGTTcgACACACCGCCCGTCGCTACT</v>
      </c>
      <c r="K1057" s="54" t="s">
        <v>619</v>
      </c>
      <c r="L1057" s="60" t="s">
        <v>1924</v>
      </c>
      <c r="M1057" s="54" t="s">
        <v>561</v>
      </c>
      <c r="N1057" s="85">
        <v>5</v>
      </c>
      <c r="O1057" s="54" t="s">
        <v>564</v>
      </c>
      <c r="P1057" s="54">
        <v>37</v>
      </c>
    </row>
    <row r="1058" spans="1:18">
      <c r="A1058" s="58" t="s">
        <v>618</v>
      </c>
      <c r="B1058" s="43" t="s">
        <v>103</v>
      </c>
      <c r="C1058" s="59" t="s">
        <v>1828</v>
      </c>
      <c r="D1058" s="59" t="s">
        <v>365</v>
      </c>
      <c r="E1058" s="88" t="s">
        <v>366</v>
      </c>
      <c r="F1058" s="89" t="s">
        <v>557</v>
      </c>
      <c r="G1058" s="89" t="s">
        <v>558</v>
      </c>
      <c r="H1058" s="76" t="s">
        <v>559</v>
      </c>
      <c r="I1058" s="90" t="str">
        <f>(D1058&amp;"_"&amp;C1058)</f>
        <v>Golay0070_S0488</v>
      </c>
      <c r="J1058" s="90" t="str">
        <f>CONCATENATE(F1058,E1058,G1058,H1058)</f>
        <v>gtaTATCGACACAAGcgACACACCGCCCGTCGCTACT</v>
      </c>
      <c r="K1058" s="59" t="s">
        <v>620</v>
      </c>
      <c r="L1058" s="88" t="s">
        <v>1925</v>
      </c>
      <c r="M1058" s="59" t="s">
        <v>561</v>
      </c>
      <c r="N1058" s="89">
        <v>5</v>
      </c>
      <c r="O1058" s="59" t="s">
        <v>25</v>
      </c>
      <c r="P1058" s="59">
        <v>37</v>
      </c>
      <c r="Q1058" s="59"/>
      <c r="R1058" s="59"/>
    </row>
    <row r="1059" spans="1:18">
      <c r="A1059" s="121" t="s">
        <v>1933</v>
      </c>
      <c r="B1059" s="28" t="s">
        <v>102</v>
      </c>
      <c r="C1059" s="54" t="s">
        <v>1829</v>
      </c>
      <c r="D1059" s="54" t="s">
        <v>367</v>
      </c>
      <c r="E1059" s="60" t="s">
        <v>368</v>
      </c>
      <c r="F1059" s="85" t="s">
        <v>557</v>
      </c>
      <c r="G1059" s="85" t="s">
        <v>558</v>
      </c>
      <c r="H1059" s="86" t="s">
        <v>559</v>
      </c>
      <c r="I1059" s="87" t="str">
        <f t="shared" ref="I1059:I1122" si="44">(D1059&amp;"_"&amp;C1059)</f>
        <v>Golay0071_S0644</v>
      </c>
      <c r="J1059" s="87" t="str">
        <f t="shared" ref="J1059:J1122" si="45">CONCATENATE(F1059,E1059,G1059,H1059)</f>
        <v>gtaGATTCCGGCTCAcgACACACCGCCCGTCGCTACT</v>
      </c>
      <c r="K1059" s="54" t="s">
        <v>620</v>
      </c>
      <c r="L1059" s="60" t="s">
        <v>1925</v>
      </c>
      <c r="M1059" s="54" t="s">
        <v>561</v>
      </c>
      <c r="N1059" s="85">
        <v>5</v>
      </c>
      <c r="O1059" s="54" t="s">
        <v>564</v>
      </c>
      <c r="P1059" s="54">
        <v>37</v>
      </c>
    </row>
    <row r="1060" spans="1:18">
      <c r="B1060" s="28" t="s">
        <v>101</v>
      </c>
      <c r="C1060" s="54" t="s">
        <v>1830</v>
      </c>
      <c r="D1060" s="54" t="s">
        <v>369</v>
      </c>
      <c r="E1060" s="60" t="s">
        <v>370</v>
      </c>
      <c r="F1060" s="85" t="s">
        <v>557</v>
      </c>
      <c r="G1060" s="85" t="s">
        <v>558</v>
      </c>
      <c r="H1060" s="86" t="s">
        <v>559</v>
      </c>
      <c r="I1060" s="87" t="str">
        <f t="shared" si="44"/>
        <v>Golay0072_S0807</v>
      </c>
      <c r="J1060" s="87" t="str">
        <f t="shared" si="45"/>
        <v>gtaCGTAATTGCCGCcgACACACCGCCCGTCGCTACT</v>
      </c>
      <c r="K1060" s="54" t="s">
        <v>620</v>
      </c>
      <c r="L1060" s="60" t="s">
        <v>1925</v>
      </c>
      <c r="M1060" s="54" t="s">
        <v>561</v>
      </c>
      <c r="N1060" s="85">
        <v>5</v>
      </c>
      <c r="O1060" s="54" t="s">
        <v>564</v>
      </c>
      <c r="P1060" s="54">
        <v>37</v>
      </c>
    </row>
    <row r="1061" spans="1:18">
      <c r="B1061" s="28" t="s">
        <v>100</v>
      </c>
      <c r="C1061" s="54" t="s">
        <v>1831</v>
      </c>
      <c r="D1061" s="54" t="s">
        <v>371</v>
      </c>
      <c r="E1061" s="60" t="s">
        <v>372</v>
      </c>
      <c r="F1061" s="85" t="s">
        <v>557</v>
      </c>
      <c r="G1061" s="85" t="s">
        <v>558</v>
      </c>
      <c r="H1061" s="86" t="s">
        <v>559</v>
      </c>
      <c r="I1061" s="87" t="str">
        <f t="shared" si="44"/>
        <v>Golay0073_S0793</v>
      </c>
      <c r="J1061" s="87" t="str">
        <f t="shared" si="45"/>
        <v>gtaGGTGACTAGTTCcgACACACCGCCCGTCGCTACT</v>
      </c>
      <c r="K1061" s="54" t="s">
        <v>620</v>
      </c>
      <c r="L1061" s="60" t="s">
        <v>1925</v>
      </c>
      <c r="M1061" s="54" t="s">
        <v>561</v>
      </c>
      <c r="N1061" s="85">
        <v>5</v>
      </c>
      <c r="O1061" s="54" t="s">
        <v>564</v>
      </c>
      <c r="P1061" s="54">
        <v>37</v>
      </c>
    </row>
    <row r="1062" spans="1:18">
      <c r="A1062" s="93"/>
      <c r="B1062" s="28" t="s">
        <v>99</v>
      </c>
      <c r="C1062" s="54" t="s">
        <v>1832</v>
      </c>
      <c r="D1062" s="54" t="s">
        <v>373</v>
      </c>
      <c r="E1062" s="60" t="s">
        <v>374</v>
      </c>
      <c r="F1062" s="85" t="s">
        <v>557</v>
      </c>
      <c r="G1062" s="85" t="s">
        <v>558</v>
      </c>
      <c r="H1062" s="86" t="s">
        <v>559</v>
      </c>
      <c r="I1062" s="87" t="str">
        <f t="shared" si="44"/>
        <v>Golay0074_S0569</v>
      </c>
      <c r="J1062" s="87" t="str">
        <f t="shared" si="45"/>
        <v>gtaATGGGTTCCGTCcgACACACCGCCCGTCGCTACT</v>
      </c>
      <c r="K1062" s="54" t="s">
        <v>620</v>
      </c>
      <c r="L1062" s="60" t="s">
        <v>1925</v>
      </c>
      <c r="M1062" s="54" t="s">
        <v>561</v>
      </c>
      <c r="N1062" s="85">
        <v>5</v>
      </c>
      <c r="O1062" s="54" t="s">
        <v>564</v>
      </c>
      <c r="P1062" s="54">
        <v>37</v>
      </c>
    </row>
    <row r="1063" spans="1:18">
      <c r="B1063" s="28" t="s">
        <v>98</v>
      </c>
      <c r="C1063" s="54" t="s">
        <v>1833</v>
      </c>
      <c r="D1063" s="54" t="s">
        <v>375</v>
      </c>
      <c r="E1063" s="60" t="s">
        <v>376</v>
      </c>
      <c r="F1063" s="85" t="s">
        <v>557</v>
      </c>
      <c r="G1063" s="85" t="s">
        <v>558</v>
      </c>
      <c r="H1063" s="86" t="s">
        <v>559</v>
      </c>
      <c r="I1063" s="87" t="str">
        <f t="shared" si="44"/>
        <v>Golay0075_S0717</v>
      </c>
      <c r="J1063" s="87" t="str">
        <f t="shared" si="45"/>
        <v>gtaTAGGCATGCTTGcgACACACCGCCCGTCGCTACT</v>
      </c>
      <c r="K1063" s="54" t="s">
        <v>620</v>
      </c>
      <c r="L1063" s="60" t="s">
        <v>1925</v>
      </c>
      <c r="M1063" s="54" t="s">
        <v>561</v>
      </c>
      <c r="N1063" s="85">
        <v>5</v>
      </c>
      <c r="O1063" s="54" t="s">
        <v>564</v>
      </c>
      <c r="P1063" s="54">
        <v>37</v>
      </c>
    </row>
    <row r="1064" spans="1:18">
      <c r="B1064" s="28" t="s">
        <v>97</v>
      </c>
      <c r="C1064" s="54" t="s">
        <v>1834</v>
      </c>
      <c r="D1064" s="54" t="s">
        <v>377</v>
      </c>
      <c r="E1064" s="60" t="s">
        <v>378</v>
      </c>
      <c r="F1064" s="85" t="s">
        <v>557</v>
      </c>
      <c r="G1064" s="85" t="s">
        <v>558</v>
      </c>
      <c r="H1064" s="86" t="s">
        <v>559</v>
      </c>
      <c r="I1064" s="87" t="str">
        <f t="shared" si="44"/>
        <v>Golay0076_S0442</v>
      </c>
      <c r="J1064" s="87" t="str">
        <f t="shared" si="45"/>
        <v>gtaAACTAGTTCAGGcgACACACCGCCCGTCGCTACT</v>
      </c>
      <c r="K1064" s="54" t="s">
        <v>620</v>
      </c>
      <c r="L1064" s="60" t="s">
        <v>1925</v>
      </c>
      <c r="M1064" s="54" t="s">
        <v>561</v>
      </c>
      <c r="N1064" s="85">
        <v>5</v>
      </c>
      <c r="O1064" s="54" t="s">
        <v>564</v>
      </c>
      <c r="P1064" s="54">
        <v>37</v>
      </c>
    </row>
    <row r="1065" spans="1:18">
      <c r="B1065" s="28" t="s">
        <v>96</v>
      </c>
      <c r="C1065" s="54" t="s">
        <v>1835</v>
      </c>
      <c r="D1065" s="54" t="s">
        <v>379</v>
      </c>
      <c r="E1065" s="60" t="s">
        <v>380</v>
      </c>
      <c r="F1065" s="85" t="s">
        <v>557</v>
      </c>
      <c r="G1065" s="85" t="s">
        <v>558</v>
      </c>
      <c r="H1065" s="86" t="s">
        <v>559</v>
      </c>
      <c r="I1065" s="87" t="str">
        <f t="shared" si="44"/>
        <v>Golay0077_S0808</v>
      </c>
      <c r="J1065" s="87" t="str">
        <f t="shared" si="45"/>
        <v>gtaATTCTGCCGAAGcgACACACCGCCCGTCGCTACT</v>
      </c>
      <c r="K1065" s="54" t="s">
        <v>620</v>
      </c>
      <c r="L1065" s="60" t="s">
        <v>1925</v>
      </c>
      <c r="M1065" s="54" t="s">
        <v>561</v>
      </c>
      <c r="N1065" s="85">
        <v>5</v>
      </c>
      <c r="O1065" s="54" t="s">
        <v>564</v>
      </c>
      <c r="P1065" s="54">
        <v>37</v>
      </c>
    </row>
    <row r="1066" spans="1:18">
      <c r="B1066" s="28" t="s">
        <v>95</v>
      </c>
      <c r="C1066" s="54" t="s">
        <v>1836</v>
      </c>
      <c r="D1066" s="54" t="s">
        <v>381</v>
      </c>
      <c r="E1066" s="60" t="s">
        <v>382</v>
      </c>
      <c r="F1066" s="85" t="s">
        <v>557</v>
      </c>
      <c r="G1066" s="85" t="s">
        <v>558</v>
      </c>
      <c r="H1066" s="86" t="s">
        <v>559</v>
      </c>
      <c r="I1066" s="87" t="str">
        <f t="shared" si="44"/>
        <v>Golay0078_S0794</v>
      </c>
      <c r="J1066" s="87" t="str">
        <f t="shared" si="45"/>
        <v>gtaAGCATGTCCCGTcgACACACCGCCCGTCGCTACT</v>
      </c>
      <c r="K1066" s="54" t="s">
        <v>620</v>
      </c>
      <c r="L1066" s="60" t="s">
        <v>1925</v>
      </c>
      <c r="M1066" s="54" t="s">
        <v>561</v>
      </c>
      <c r="N1066" s="85">
        <v>5</v>
      </c>
      <c r="O1066" s="54" t="s">
        <v>564</v>
      </c>
      <c r="P1066" s="54">
        <v>37</v>
      </c>
    </row>
    <row r="1067" spans="1:18">
      <c r="B1067" s="28" t="s">
        <v>94</v>
      </c>
      <c r="C1067" s="54" t="s">
        <v>1837</v>
      </c>
      <c r="D1067" s="54" t="s">
        <v>383</v>
      </c>
      <c r="E1067" s="60" t="s">
        <v>384</v>
      </c>
      <c r="F1067" s="85" t="s">
        <v>557</v>
      </c>
      <c r="G1067" s="85" t="s">
        <v>558</v>
      </c>
      <c r="H1067" s="86" t="s">
        <v>559</v>
      </c>
      <c r="I1067" s="87" t="str">
        <f t="shared" si="44"/>
        <v>Golay0079_S0782</v>
      </c>
      <c r="J1067" s="87" t="str">
        <f t="shared" si="45"/>
        <v>gtaGTACGATATGACcgACACACCGCCCGTCGCTACT</v>
      </c>
      <c r="K1067" s="54" t="s">
        <v>620</v>
      </c>
      <c r="L1067" s="60" t="s">
        <v>1925</v>
      </c>
      <c r="M1067" s="54" t="s">
        <v>561</v>
      </c>
      <c r="N1067" s="85">
        <v>5</v>
      </c>
      <c r="O1067" s="54" t="s">
        <v>564</v>
      </c>
      <c r="P1067" s="54">
        <v>37</v>
      </c>
    </row>
    <row r="1068" spans="1:18">
      <c r="B1068" s="28" t="s">
        <v>93</v>
      </c>
      <c r="C1068" s="54" t="s">
        <v>1838</v>
      </c>
      <c r="D1068" s="54" t="s">
        <v>385</v>
      </c>
      <c r="E1068" s="60" t="s">
        <v>386</v>
      </c>
      <c r="F1068" s="85" t="s">
        <v>557</v>
      </c>
      <c r="G1068" s="85" t="s">
        <v>558</v>
      </c>
      <c r="H1068" s="86" t="s">
        <v>559</v>
      </c>
      <c r="I1068" s="87" t="str">
        <f t="shared" si="44"/>
        <v>Golay0080_S0945</v>
      </c>
      <c r="J1068" s="87" t="str">
        <f t="shared" si="45"/>
        <v>gtaGTGGTGGTTTCCcgACACACCGCCCGTCGCTACT</v>
      </c>
      <c r="K1068" s="54" t="s">
        <v>620</v>
      </c>
      <c r="L1068" s="60" t="s">
        <v>1925</v>
      </c>
      <c r="M1068" s="54" t="s">
        <v>561</v>
      </c>
      <c r="N1068" s="85">
        <v>5</v>
      </c>
      <c r="O1068" s="54" t="s">
        <v>564</v>
      </c>
      <c r="P1068" s="54">
        <v>37</v>
      </c>
    </row>
    <row r="1069" spans="1:18">
      <c r="B1069" s="28" t="s">
        <v>92</v>
      </c>
      <c r="C1069" s="54" t="s">
        <v>1839</v>
      </c>
      <c r="D1069" s="54" t="s">
        <v>387</v>
      </c>
      <c r="E1069" s="60" t="s">
        <v>388</v>
      </c>
      <c r="F1069" s="85" t="s">
        <v>557</v>
      </c>
      <c r="G1069" s="85" t="s">
        <v>558</v>
      </c>
      <c r="H1069" s="86" t="s">
        <v>559</v>
      </c>
      <c r="I1069" s="87" t="str">
        <f t="shared" si="44"/>
        <v>Golay0081_S0475</v>
      </c>
      <c r="J1069" s="87" t="str">
        <f t="shared" si="45"/>
        <v>gtaTAGTATGCGCAAcgACACACCGCCCGTCGCTACT</v>
      </c>
      <c r="K1069" s="54" t="s">
        <v>620</v>
      </c>
      <c r="L1069" s="60" t="s">
        <v>1925</v>
      </c>
      <c r="M1069" s="54" t="s">
        <v>561</v>
      </c>
      <c r="N1069" s="85">
        <v>5</v>
      </c>
      <c r="O1069" s="54" t="s">
        <v>564</v>
      </c>
      <c r="P1069" s="54">
        <v>37</v>
      </c>
    </row>
    <row r="1070" spans="1:18">
      <c r="B1070" s="28" t="s">
        <v>91</v>
      </c>
      <c r="C1070" s="84" t="s">
        <v>1840</v>
      </c>
      <c r="D1070" s="54" t="s">
        <v>389</v>
      </c>
      <c r="E1070" s="60" t="s">
        <v>390</v>
      </c>
      <c r="F1070" s="85" t="s">
        <v>557</v>
      </c>
      <c r="G1070" s="85" t="s">
        <v>558</v>
      </c>
      <c r="H1070" s="86" t="s">
        <v>559</v>
      </c>
      <c r="I1070" s="87" t="str">
        <f t="shared" si="44"/>
        <v>Golay0082_SNEG08</v>
      </c>
      <c r="J1070" s="87" t="str">
        <f t="shared" si="45"/>
        <v>gtaTGCGCTGAATGTcgACACACCGCCCGTCGCTACT</v>
      </c>
      <c r="K1070" s="54" t="s">
        <v>620</v>
      </c>
      <c r="L1070" s="60" t="s">
        <v>1925</v>
      </c>
      <c r="M1070" s="54" t="s">
        <v>561</v>
      </c>
      <c r="N1070" s="85">
        <v>5</v>
      </c>
      <c r="O1070" s="54" t="s">
        <v>565</v>
      </c>
      <c r="P1070" s="54">
        <v>37</v>
      </c>
    </row>
    <row r="1071" spans="1:18">
      <c r="B1071" s="28" t="s">
        <v>90</v>
      </c>
      <c r="C1071" s="54" t="s">
        <v>1841</v>
      </c>
      <c r="D1071" s="54" t="s">
        <v>391</v>
      </c>
      <c r="E1071" s="60" t="s">
        <v>392</v>
      </c>
      <c r="F1071" s="85" t="s">
        <v>557</v>
      </c>
      <c r="G1071" s="85" t="s">
        <v>558</v>
      </c>
      <c r="H1071" s="86" t="s">
        <v>559</v>
      </c>
      <c r="I1071" s="87" t="str">
        <f t="shared" si="44"/>
        <v>Golay0083_S0561</v>
      </c>
      <c r="J1071" s="87" t="str">
        <f t="shared" si="45"/>
        <v>gtaATGGCTGTCAGTcgACACACCGCCCGTCGCTACT</v>
      </c>
      <c r="K1071" s="54" t="s">
        <v>620</v>
      </c>
      <c r="L1071" s="60" t="s">
        <v>1925</v>
      </c>
      <c r="M1071" s="54" t="s">
        <v>561</v>
      </c>
      <c r="N1071" s="85">
        <v>5</v>
      </c>
      <c r="O1071" s="54" t="s">
        <v>564</v>
      </c>
      <c r="P1071" s="54">
        <v>37</v>
      </c>
    </row>
    <row r="1072" spans="1:18">
      <c r="B1072" s="28" t="s">
        <v>89</v>
      </c>
      <c r="C1072" s="54" t="s">
        <v>1842</v>
      </c>
      <c r="D1072" s="54" t="s">
        <v>393</v>
      </c>
      <c r="E1072" s="60" t="s">
        <v>394</v>
      </c>
      <c r="F1072" s="85" t="s">
        <v>557</v>
      </c>
      <c r="G1072" s="85" t="s">
        <v>558</v>
      </c>
      <c r="H1072" s="86" t="s">
        <v>559</v>
      </c>
      <c r="I1072" s="87" t="str">
        <f t="shared" si="44"/>
        <v>Golay0084_S0915</v>
      </c>
      <c r="J1072" s="87" t="str">
        <f t="shared" si="45"/>
        <v>gtaGTTCTCTTCTCGcgACACACCGCCCGTCGCTACT</v>
      </c>
      <c r="K1072" s="54" t="s">
        <v>620</v>
      </c>
      <c r="L1072" s="60" t="s">
        <v>1925</v>
      </c>
      <c r="M1072" s="54" t="s">
        <v>561</v>
      </c>
      <c r="N1072" s="85">
        <v>5</v>
      </c>
      <c r="O1072" s="54" t="s">
        <v>564</v>
      </c>
      <c r="P1072" s="54">
        <v>37</v>
      </c>
    </row>
    <row r="1073" spans="2:16">
      <c r="B1073" s="28" t="s">
        <v>88</v>
      </c>
      <c r="C1073" s="54" t="s">
        <v>1843</v>
      </c>
      <c r="D1073" s="54" t="s">
        <v>395</v>
      </c>
      <c r="E1073" s="60" t="s">
        <v>396</v>
      </c>
      <c r="F1073" s="85" t="s">
        <v>557</v>
      </c>
      <c r="G1073" s="85" t="s">
        <v>558</v>
      </c>
      <c r="H1073" s="86" t="s">
        <v>559</v>
      </c>
      <c r="I1073" s="87" t="str">
        <f t="shared" si="44"/>
        <v>Golay0085_S0685</v>
      </c>
      <c r="J1073" s="87" t="str">
        <f t="shared" si="45"/>
        <v>gtaCGTAAGATGCCTcgACACACCGCCCGTCGCTACT</v>
      </c>
      <c r="K1073" s="54" t="s">
        <v>620</v>
      </c>
      <c r="L1073" s="60" t="s">
        <v>1925</v>
      </c>
      <c r="M1073" s="54" t="s">
        <v>561</v>
      </c>
      <c r="N1073" s="85">
        <v>5</v>
      </c>
      <c r="O1073" s="54" t="s">
        <v>564</v>
      </c>
      <c r="P1073" s="54">
        <v>37</v>
      </c>
    </row>
    <row r="1074" spans="2:16">
      <c r="B1074" s="28" t="s">
        <v>87</v>
      </c>
      <c r="C1074" s="54" t="s">
        <v>1844</v>
      </c>
      <c r="D1074" s="54" t="s">
        <v>397</v>
      </c>
      <c r="E1074" s="60" t="s">
        <v>398</v>
      </c>
      <c r="F1074" s="85" t="s">
        <v>557</v>
      </c>
      <c r="G1074" s="85" t="s">
        <v>558</v>
      </c>
      <c r="H1074" s="86" t="s">
        <v>559</v>
      </c>
      <c r="I1074" s="87" t="str">
        <f t="shared" si="44"/>
        <v>Golay0086_S0454</v>
      </c>
      <c r="J1074" s="87" t="str">
        <f t="shared" si="45"/>
        <v>gtaGCGTTCTAGCTGcgACACACCGCCCGTCGCTACT</v>
      </c>
      <c r="K1074" s="54" t="s">
        <v>620</v>
      </c>
      <c r="L1074" s="60" t="s">
        <v>1925</v>
      </c>
      <c r="M1074" s="54" t="s">
        <v>561</v>
      </c>
      <c r="N1074" s="85">
        <v>5</v>
      </c>
      <c r="O1074" s="54" t="s">
        <v>564</v>
      </c>
      <c r="P1074" s="54">
        <v>37</v>
      </c>
    </row>
    <row r="1075" spans="2:16">
      <c r="B1075" s="28" t="s">
        <v>86</v>
      </c>
      <c r="C1075" s="54" t="s">
        <v>1845</v>
      </c>
      <c r="D1075" s="54" t="s">
        <v>399</v>
      </c>
      <c r="E1075" s="60" t="s">
        <v>400</v>
      </c>
      <c r="F1075" s="85" t="s">
        <v>557</v>
      </c>
      <c r="G1075" s="85" t="s">
        <v>558</v>
      </c>
      <c r="H1075" s="86" t="s">
        <v>559</v>
      </c>
      <c r="I1075" s="87" t="str">
        <f t="shared" si="44"/>
        <v>Golay0087_S0453</v>
      </c>
      <c r="J1075" s="87" t="str">
        <f t="shared" si="45"/>
        <v>gtaGTTGTTCTGGGAcgACACACCGCCCGTCGCTACT</v>
      </c>
      <c r="K1075" s="54" t="s">
        <v>620</v>
      </c>
      <c r="L1075" s="60" t="s">
        <v>1925</v>
      </c>
      <c r="M1075" s="54" t="s">
        <v>561</v>
      </c>
      <c r="N1075" s="85">
        <v>5</v>
      </c>
      <c r="O1075" s="54" t="s">
        <v>564</v>
      </c>
      <c r="P1075" s="54">
        <v>37</v>
      </c>
    </row>
    <row r="1076" spans="2:16">
      <c r="B1076" s="28" t="s">
        <v>85</v>
      </c>
      <c r="C1076" s="54" t="s">
        <v>1846</v>
      </c>
      <c r="D1076" s="54" t="s">
        <v>401</v>
      </c>
      <c r="E1076" s="60" t="s">
        <v>402</v>
      </c>
      <c r="F1076" s="85" t="s">
        <v>557</v>
      </c>
      <c r="G1076" s="85" t="s">
        <v>558</v>
      </c>
      <c r="H1076" s="86" t="s">
        <v>559</v>
      </c>
      <c r="I1076" s="87" t="str">
        <f t="shared" si="44"/>
        <v>Golay0088_S1001</v>
      </c>
      <c r="J1076" s="87" t="str">
        <f t="shared" si="45"/>
        <v>gtaGGACTTCCAGCTcgACACACCGCCCGTCGCTACT</v>
      </c>
      <c r="K1076" s="54" t="s">
        <v>620</v>
      </c>
      <c r="L1076" s="60" t="s">
        <v>1925</v>
      </c>
      <c r="M1076" s="54" t="s">
        <v>561</v>
      </c>
      <c r="N1076" s="85">
        <v>5</v>
      </c>
      <c r="O1076" s="54" t="s">
        <v>564</v>
      </c>
      <c r="P1076" s="54">
        <v>37</v>
      </c>
    </row>
    <row r="1077" spans="2:16">
      <c r="B1077" s="28" t="s">
        <v>84</v>
      </c>
      <c r="C1077" s="54" t="s">
        <v>1847</v>
      </c>
      <c r="D1077" s="54" t="s">
        <v>403</v>
      </c>
      <c r="E1077" s="60" t="s">
        <v>404</v>
      </c>
      <c r="F1077" s="85" t="s">
        <v>557</v>
      </c>
      <c r="G1077" s="85" t="s">
        <v>558</v>
      </c>
      <c r="H1077" s="86" t="s">
        <v>559</v>
      </c>
      <c r="I1077" s="87" t="str">
        <f t="shared" si="44"/>
        <v>Golay0089_S0436</v>
      </c>
      <c r="J1077" s="87" t="str">
        <f t="shared" si="45"/>
        <v>gtaCTCACAACCGTGcgACACACCGCCCGTCGCTACT</v>
      </c>
      <c r="K1077" s="54" t="s">
        <v>620</v>
      </c>
      <c r="L1077" s="60" t="s">
        <v>1925</v>
      </c>
      <c r="M1077" s="54" t="s">
        <v>561</v>
      </c>
      <c r="N1077" s="85">
        <v>5</v>
      </c>
      <c r="O1077" s="54" t="s">
        <v>564</v>
      </c>
      <c r="P1077" s="54">
        <v>37</v>
      </c>
    </row>
    <row r="1078" spans="2:16">
      <c r="B1078" s="28" t="s">
        <v>83</v>
      </c>
      <c r="C1078" s="54" t="s">
        <v>1848</v>
      </c>
      <c r="D1078" s="54" t="s">
        <v>405</v>
      </c>
      <c r="E1078" s="60" t="s">
        <v>406</v>
      </c>
      <c r="F1078" s="85" t="s">
        <v>557</v>
      </c>
      <c r="G1078" s="85" t="s">
        <v>558</v>
      </c>
      <c r="H1078" s="86" t="s">
        <v>559</v>
      </c>
      <c r="I1078" s="87" t="str">
        <f t="shared" si="44"/>
        <v>Golay0090_S1048</v>
      </c>
      <c r="J1078" s="87" t="str">
        <f t="shared" si="45"/>
        <v>gtaCTGCTATTCCTCcgACACACCGCCCGTCGCTACT</v>
      </c>
      <c r="K1078" s="54" t="s">
        <v>620</v>
      </c>
      <c r="L1078" s="60" t="s">
        <v>1925</v>
      </c>
      <c r="M1078" s="54" t="s">
        <v>561</v>
      </c>
      <c r="N1078" s="85">
        <v>5</v>
      </c>
      <c r="O1078" s="54" t="s">
        <v>564</v>
      </c>
      <c r="P1078" s="54">
        <v>37</v>
      </c>
    </row>
    <row r="1079" spans="2:16">
      <c r="B1079" s="28" t="s">
        <v>82</v>
      </c>
      <c r="C1079" s="54" t="s">
        <v>1849</v>
      </c>
      <c r="D1079" s="54" t="s">
        <v>407</v>
      </c>
      <c r="E1079" s="60" t="s">
        <v>408</v>
      </c>
      <c r="F1079" s="85" t="s">
        <v>557</v>
      </c>
      <c r="G1079" s="85" t="s">
        <v>558</v>
      </c>
      <c r="H1079" s="86" t="s">
        <v>559</v>
      </c>
      <c r="I1079" s="87" t="str">
        <f t="shared" si="44"/>
        <v>Golay0091_S0560</v>
      </c>
      <c r="J1079" s="87" t="str">
        <f t="shared" si="45"/>
        <v>gtaATGTCACCGCTGcgACACACCGCCCGTCGCTACT</v>
      </c>
      <c r="K1079" s="54" t="s">
        <v>620</v>
      </c>
      <c r="L1079" s="60" t="s">
        <v>1925</v>
      </c>
      <c r="M1079" s="54" t="s">
        <v>561</v>
      </c>
      <c r="N1079" s="85">
        <v>5</v>
      </c>
      <c r="O1079" s="54" t="s">
        <v>564</v>
      </c>
      <c r="P1079" s="54">
        <v>37</v>
      </c>
    </row>
    <row r="1080" spans="2:16">
      <c r="B1080" s="28" t="s">
        <v>81</v>
      </c>
      <c r="C1080" s="54" t="s">
        <v>1850</v>
      </c>
      <c r="D1080" s="54" t="s">
        <v>409</v>
      </c>
      <c r="E1080" s="60" t="s">
        <v>410</v>
      </c>
      <c r="F1080" s="85" t="s">
        <v>557</v>
      </c>
      <c r="G1080" s="85" t="s">
        <v>558</v>
      </c>
      <c r="H1080" s="86" t="s">
        <v>559</v>
      </c>
      <c r="I1080" s="87" t="str">
        <f t="shared" si="44"/>
        <v>Golay0092_S1064</v>
      </c>
      <c r="J1080" s="87" t="str">
        <f t="shared" si="45"/>
        <v>gtaTGTAACGCCGATcgACACACCGCCCGTCGCTACT</v>
      </c>
      <c r="K1080" s="54" t="s">
        <v>620</v>
      </c>
      <c r="L1080" s="60" t="s">
        <v>1925</v>
      </c>
      <c r="M1080" s="54" t="s">
        <v>561</v>
      </c>
      <c r="N1080" s="85">
        <v>5</v>
      </c>
      <c r="O1080" s="54" t="s">
        <v>564</v>
      </c>
      <c r="P1080" s="54">
        <v>37</v>
      </c>
    </row>
    <row r="1081" spans="2:16">
      <c r="B1081" s="28" t="s">
        <v>80</v>
      </c>
      <c r="C1081" s="54" t="s">
        <v>1851</v>
      </c>
      <c r="D1081" s="54" t="s">
        <v>411</v>
      </c>
      <c r="E1081" s="60" t="s">
        <v>412</v>
      </c>
      <c r="F1081" s="85" t="s">
        <v>557</v>
      </c>
      <c r="G1081" s="85" t="s">
        <v>558</v>
      </c>
      <c r="H1081" s="86" t="s">
        <v>559</v>
      </c>
      <c r="I1081" s="87" t="str">
        <f t="shared" si="44"/>
        <v>Golay0093_S0413</v>
      </c>
      <c r="J1081" s="87" t="str">
        <f t="shared" si="45"/>
        <v>gtaAGCAGAACATCTcgACACACCGCCCGTCGCTACT</v>
      </c>
      <c r="K1081" s="54" t="s">
        <v>620</v>
      </c>
      <c r="L1081" s="60" t="s">
        <v>1925</v>
      </c>
      <c r="M1081" s="54" t="s">
        <v>561</v>
      </c>
      <c r="N1081" s="85">
        <v>5</v>
      </c>
      <c r="O1081" s="54" t="s">
        <v>564</v>
      </c>
      <c r="P1081" s="54">
        <v>37</v>
      </c>
    </row>
    <row r="1082" spans="2:16">
      <c r="B1082" s="28" t="s">
        <v>79</v>
      </c>
      <c r="C1082" s="54" t="s">
        <v>1852</v>
      </c>
      <c r="D1082" s="54" t="s">
        <v>413</v>
      </c>
      <c r="E1082" s="60" t="s">
        <v>414</v>
      </c>
      <c r="F1082" s="85" t="s">
        <v>557</v>
      </c>
      <c r="G1082" s="85" t="s">
        <v>558</v>
      </c>
      <c r="H1082" s="86" t="s">
        <v>559</v>
      </c>
      <c r="I1082" s="87" t="str">
        <f t="shared" si="44"/>
        <v>Golay0094_S0687</v>
      </c>
      <c r="J1082" s="87" t="str">
        <f t="shared" si="45"/>
        <v>gtaTGGAGTAGGTGGcgACACACCGCCCGTCGCTACT</v>
      </c>
      <c r="K1082" s="54" t="s">
        <v>620</v>
      </c>
      <c r="L1082" s="60" t="s">
        <v>1925</v>
      </c>
      <c r="M1082" s="54" t="s">
        <v>561</v>
      </c>
      <c r="N1082" s="85">
        <v>5</v>
      </c>
      <c r="O1082" s="54" t="s">
        <v>564</v>
      </c>
      <c r="P1082" s="54">
        <v>37</v>
      </c>
    </row>
    <row r="1083" spans="2:16">
      <c r="B1083" s="29" t="s">
        <v>78</v>
      </c>
      <c r="C1083" s="54" t="s">
        <v>1853</v>
      </c>
      <c r="D1083" s="54" t="s">
        <v>415</v>
      </c>
      <c r="E1083" s="60" t="s">
        <v>416</v>
      </c>
      <c r="F1083" s="85" t="s">
        <v>557</v>
      </c>
      <c r="G1083" s="85" t="s">
        <v>558</v>
      </c>
      <c r="H1083" s="86" t="s">
        <v>559</v>
      </c>
      <c r="I1083" s="87" t="str">
        <f t="shared" si="44"/>
        <v>Golay0095_S0423</v>
      </c>
      <c r="J1083" s="87" t="str">
        <f t="shared" si="45"/>
        <v>gtaTTGGCTCTATTCcgACACACCGCCCGTCGCTACT</v>
      </c>
      <c r="K1083" s="54" t="s">
        <v>620</v>
      </c>
      <c r="L1083" s="60" t="s">
        <v>1925</v>
      </c>
      <c r="M1083" s="54" t="s">
        <v>561</v>
      </c>
      <c r="N1083" s="85">
        <v>5</v>
      </c>
      <c r="O1083" s="54" t="s">
        <v>564</v>
      </c>
      <c r="P1083" s="54">
        <v>37</v>
      </c>
    </row>
    <row r="1084" spans="2:16">
      <c r="B1084" s="54" t="s">
        <v>77</v>
      </c>
      <c r="C1084" s="54" t="s">
        <v>1854</v>
      </c>
      <c r="D1084" s="54" t="s">
        <v>417</v>
      </c>
      <c r="E1084" s="60" t="s">
        <v>418</v>
      </c>
      <c r="F1084" s="85" t="s">
        <v>557</v>
      </c>
      <c r="G1084" s="85" t="s">
        <v>558</v>
      </c>
      <c r="H1084" s="86" t="s">
        <v>559</v>
      </c>
      <c r="I1084" s="87" t="str">
        <f t="shared" si="44"/>
        <v>Golay0096_S0578</v>
      </c>
      <c r="J1084" s="87" t="str">
        <f t="shared" si="45"/>
        <v>gtaGATCCCACGTACcgACACACCGCCCGTCGCTACT</v>
      </c>
      <c r="K1084" s="54" t="s">
        <v>620</v>
      </c>
      <c r="L1084" s="60" t="s">
        <v>1925</v>
      </c>
      <c r="M1084" s="54" t="s">
        <v>561</v>
      </c>
      <c r="N1084" s="85">
        <v>5</v>
      </c>
      <c r="O1084" s="54" t="s">
        <v>564</v>
      </c>
      <c r="P1084" s="54">
        <v>37</v>
      </c>
    </row>
    <row r="1085" spans="2:16">
      <c r="B1085" s="54" t="s">
        <v>76</v>
      </c>
      <c r="C1085" s="54" t="s">
        <v>1855</v>
      </c>
      <c r="D1085" s="54" t="s">
        <v>419</v>
      </c>
      <c r="E1085" s="60" t="s">
        <v>420</v>
      </c>
      <c r="F1085" s="85" t="s">
        <v>557</v>
      </c>
      <c r="G1085" s="85" t="s">
        <v>558</v>
      </c>
      <c r="H1085" s="86" t="s">
        <v>559</v>
      </c>
      <c r="I1085" s="87" t="str">
        <f t="shared" si="44"/>
        <v>Golay0097_S0489</v>
      </c>
      <c r="J1085" s="87" t="str">
        <f t="shared" si="45"/>
        <v>gtaTACCGCTTCTTCcgACACACCGCCCGTCGCTACT</v>
      </c>
      <c r="K1085" s="54" t="s">
        <v>620</v>
      </c>
      <c r="L1085" s="60" t="s">
        <v>1925</v>
      </c>
      <c r="M1085" s="54" t="s">
        <v>561</v>
      </c>
      <c r="N1085" s="85">
        <v>5</v>
      </c>
      <c r="O1085" s="54" t="s">
        <v>564</v>
      </c>
      <c r="P1085" s="54">
        <v>37</v>
      </c>
    </row>
    <row r="1086" spans="2:16">
      <c r="B1086" s="54" t="s">
        <v>75</v>
      </c>
      <c r="C1086" s="54" t="s">
        <v>1856</v>
      </c>
      <c r="D1086" s="54" t="s">
        <v>421</v>
      </c>
      <c r="E1086" s="60" t="s">
        <v>422</v>
      </c>
      <c r="F1086" s="85" t="s">
        <v>557</v>
      </c>
      <c r="G1086" s="85" t="s">
        <v>558</v>
      </c>
      <c r="H1086" s="86" t="s">
        <v>559</v>
      </c>
      <c r="I1086" s="87" t="str">
        <f t="shared" si="44"/>
        <v>Golay0098_S0721</v>
      </c>
      <c r="J1086" s="87" t="str">
        <f t="shared" si="45"/>
        <v>gtaTGTGCGATAACAcgACACACCGCCCGTCGCTACT</v>
      </c>
      <c r="K1086" s="54" t="s">
        <v>620</v>
      </c>
      <c r="L1086" s="60" t="s">
        <v>1925</v>
      </c>
      <c r="M1086" s="54" t="s">
        <v>561</v>
      </c>
      <c r="N1086" s="85">
        <v>5</v>
      </c>
      <c r="O1086" s="54" t="s">
        <v>564</v>
      </c>
      <c r="P1086" s="54">
        <v>37</v>
      </c>
    </row>
    <row r="1087" spans="2:16">
      <c r="B1087" s="54" t="s">
        <v>74</v>
      </c>
      <c r="C1087" s="54" t="s">
        <v>1857</v>
      </c>
      <c r="D1087" s="54" t="s">
        <v>423</v>
      </c>
      <c r="E1087" s="60" t="s">
        <v>424</v>
      </c>
      <c r="F1087" s="85" t="s">
        <v>557</v>
      </c>
      <c r="G1087" s="85" t="s">
        <v>558</v>
      </c>
      <c r="H1087" s="86" t="s">
        <v>559</v>
      </c>
      <c r="I1087" s="87" t="str">
        <f t="shared" si="44"/>
        <v>Golay0099_S0404</v>
      </c>
      <c r="J1087" s="87" t="str">
        <f t="shared" si="45"/>
        <v>gtaGATTATCGACGAcgACACACCGCCCGTCGCTACT</v>
      </c>
      <c r="K1087" s="54" t="s">
        <v>620</v>
      </c>
      <c r="L1087" s="60" t="s">
        <v>1925</v>
      </c>
      <c r="M1087" s="54" t="s">
        <v>561</v>
      </c>
      <c r="N1087" s="85">
        <v>5</v>
      </c>
      <c r="O1087" s="54" t="s">
        <v>25</v>
      </c>
      <c r="P1087" s="54">
        <v>37</v>
      </c>
    </row>
    <row r="1088" spans="2:16">
      <c r="B1088" s="54" t="s">
        <v>73</v>
      </c>
      <c r="C1088" s="54" t="s">
        <v>1858</v>
      </c>
      <c r="D1088" s="54" t="s">
        <v>425</v>
      </c>
      <c r="E1088" s="60" t="s">
        <v>426</v>
      </c>
      <c r="F1088" s="85" t="s">
        <v>557</v>
      </c>
      <c r="G1088" s="85" t="s">
        <v>558</v>
      </c>
      <c r="H1088" s="86" t="s">
        <v>559</v>
      </c>
      <c r="I1088" s="87" t="str">
        <f t="shared" si="44"/>
        <v>Golay0100_S0437</v>
      </c>
      <c r="J1088" s="87" t="str">
        <f t="shared" si="45"/>
        <v>gtaGCCTAGCCCAATcgACACACCGCCCGTCGCTACT</v>
      </c>
      <c r="K1088" s="54" t="s">
        <v>620</v>
      </c>
      <c r="L1088" s="60" t="s">
        <v>1925</v>
      </c>
      <c r="M1088" s="54" t="s">
        <v>561</v>
      </c>
      <c r="N1088" s="85">
        <v>5</v>
      </c>
      <c r="O1088" s="54" t="s">
        <v>564</v>
      </c>
      <c r="P1088" s="54">
        <v>37</v>
      </c>
    </row>
    <row r="1089" spans="2:16">
      <c r="B1089" s="54" t="s">
        <v>72</v>
      </c>
      <c r="C1089" s="54" t="s">
        <v>1859</v>
      </c>
      <c r="D1089" s="54" t="s">
        <v>427</v>
      </c>
      <c r="E1089" s="60" t="s">
        <v>428</v>
      </c>
      <c r="F1089" s="85" t="s">
        <v>557</v>
      </c>
      <c r="G1089" s="85" t="s">
        <v>558</v>
      </c>
      <c r="H1089" s="86" t="s">
        <v>559</v>
      </c>
      <c r="I1089" s="87" t="str">
        <f t="shared" si="44"/>
        <v>Golay0101_S0649</v>
      </c>
      <c r="J1089" s="87" t="str">
        <f t="shared" si="45"/>
        <v>gtaGATGTATGTGGTcgACACACCGCCCGTCGCTACT</v>
      </c>
      <c r="K1089" s="54" t="s">
        <v>620</v>
      </c>
      <c r="L1089" s="60" t="s">
        <v>1925</v>
      </c>
      <c r="M1089" s="54" t="s">
        <v>561</v>
      </c>
      <c r="N1089" s="85">
        <v>5</v>
      </c>
      <c r="O1089" s="54" t="s">
        <v>564</v>
      </c>
      <c r="P1089" s="54">
        <v>37</v>
      </c>
    </row>
    <row r="1090" spans="2:16">
      <c r="B1090" s="54" t="s">
        <v>71</v>
      </c>
      <c r="C1090" s="54" t="s">
        <v>1860</v>
      </c>
      <c r="D1090" s="54" t="s">
        <v>429</v>
      </c>
      <c r="E1090" s="60" t="s">
        <v>430</v>
      </c>
      <c r="F1090" s="85" t="s">
        <v>557</v>
      </c>
      <c r="G1090" s="85" t="s">
        <v>558</v>
      </c>
      <c r="H1090" s="86" t="s">
        <v>559</v>
      </c>
      <c r="I1090" s="87" t="str">
        <f t="shared" si="44"/>
        <v>Golay0102_S0614</v>
      </c>
      <c r="J1090" s="87" t="str">
        <f t="shared" si="45"/>
        <v>gtaACTCCTTGTGTTcgACACACCGCCCGTCGCTACT</v>
      </c>
      <c r="K1090" s="54" t="s">
        <v>620</v>
      </c>
      <c r="L1090" s="60" t="s">
        <v>1925</v>
      </c>
      <c r="M1090" s="54" t="s">
        <v>561</v>
      </c>
      <c r="N1090" s="85">
        <v>5</v>
      </c>
      <c r="O1090" s="54" t="s">
        <v>564</v>
      </c>
      <c r="P1090" s="54">
        <v>37</v>
      </c>
    </row>
    <row r="1091" spans="2:16">
      <c r="B1091" s="54" t="s">
        <v>70</v>
      </c>
      <c r="C1091" s="54" t="s">
        <v>1861</v>
      </c>
      <c r="D1091" s="54" t="s">
        <v>431</v>
      </c>
      <c r="E1091" s="60" t="s">
        <v>432</v>
      </c>
      <c r="F1091" s="85" t="s">
        <v>557</v>
      </c>
      <c r="G1091" s="85" t="s">
        <v>558</v>
      </c>
      <c r="H1091" s="86" t="s">
        <v>559</v>
      </c>
      <c r="I1091" s="87" t="str">
        <f t="shared" si="44"/>
        <v>Golay0103_S0427</v>
      </c>
      <c r="J1091" s="87" t="str">
        <f t="shared" si="45"/>
        <v>gtaGTCACGGACATTcgACACACCGCCCGTCGCTACT</v>
      </c>
      <c r="K1091" s="54" t="s">
        <v>620</v>
      </c>
      <c r="L1091" s="60" t="s">
        <v>1925</v>
      </c>
      <c r="M1091" s="54" t="s">
        <v>561</v>
      </c>
      <c r="N1091" s="85">
        <v>5</v>
      </c>
      <c r="O1091" s="54" t="s">
        <v>564</v>
      </c>
      <c r="P1091" s="54">
        <v>37</v>
      </c>
    </row>
    <row r="1092" spans="2:16">
      <c r="B1092" s="54" t="s">
        <v>69</v>
      </c>
      <c r="C1092" s="54" t="s">
        <v>1862</v>
      </c>
      <c r="D1092" s="54" t="s">
        <v>433</v>
      </c>
      <c r="E1092" s="60" t="s">
        <v>434</v>
      </c>
      <c r="F1092" s="85" t="s">
        <v>557</v>
      </c>
      <c r="G1092" s="85" t="s">
        <v>558</v>
      </c>
      <c r="H1092" s="86" t="s">
        <v>559</v>
      </c>
      <c r="I1092" s="87" t="str">
        <f t="shared" si="44"/>
        <v>Golay0104_S0946</v>
      </c>
      <c r="J1092" s="87" t="str">
        <f t="shared" si="45"/>
        <v>gtaGCGAGCGAAGTAcgACACACCGCCCGTCGCTACT</v>
      </c>
      <c r="K1092" s="54" t="s">
        <v>620</v>
      </c>
      <c r="L1092" s="60" t="s">
        <v>1925</v>
      </c>
      <c r="M1092" s="54" t="s">
        <v>561</v>
      </c>
      <c r="N1092" s="85">
        <v>5</v>
      </c>
      <c r="O1092" s="54" t="s">
        <v>25</v>
      </c>
      <c r="P1092" s="54">
        <v>37</v>
      </c>
    </row>
    <row r="1093" spans="2:16">
      <c r="B1093" s="54" t="s">
        <v>68</v>
      </c>
      <c r="C1093" s="54" t="s">
        <v>1863</v>
      </c>
      <c r="D1093" s="54" t="s">
        <v>435</v>
      </c>
      <c r="E1093" s="60" t="s">
        <v>436</v>
      </c>
      <c r="F1093" s="85" t="s">
        <v>557</v>
      </c>
      <c r="G1093" s="85" t="s">
        <v>558</v>
      </c>
      <c r="H1093" s="86" t="s">
        <v>559</v>
      </c>
      <c r="I1093" s="87" t="str">
        <f t="shared" si="44"/>
        <v>Golay0105_S0740</v>
      </c>
      <c r="J1093" s="87" t="str">
        <f t="shared" si="45"/>
        <v>gtaATCTACCGAAGCcgACACACCGCCCGTCGCTACT</v>
      </c>
      <c r="K1093" s="54" t="s">
        <v>620</v>
      </c>
      <c r="L1093" s="60" t="s">
        <v>1925</v>
      </c>
      <c r="M1093" s="54" t="s">
        <v>561</v>
      </c>
      <c r="N1093" s="85">
        <v>5</v>
      </c>
      <c r="O1093" s="54" t="s">
        <v>564</v>
      </c>
      <c r="P1093" s="54">
        <v>37</v>
      </c>
    </row>
    <row r="1094" spans="2:16">
      <c r="B1094" s="54" t="s">
        <v>67</v>
      </c>
      <c r="C1094" s="54" t="s">
        <v>1864</v>
      </c>
      <c r="D1094" s="54" t="s">
        <v>437</v>
      </c>
      <c r="E1094" s="60" t="s">
        <v>438</v>
      </c>
      <c r="F1094" s="85" t="s">
        <v>557</v>
      </c>
      <c r="G1094" s="85" t="s">
        <v>558</v>
      </c>
      <c r="H1094" s="86" t="s">
        <v>559</v>
      </c>
      <c r="I1094" s="87" t="str">
        <f t="shared" si="44"/>
        <v>Golay0106_S0636</v>
      </c>
      <c r="J1094" s="87" t="str">
        <f t="shared" si="45"/>
        <v>gtaACTTGGTGTAAGcgACACACCGCCCGTCGCTACT</v>
      </c>
      <c r="K1094" s="54" t="s">
        <v>620</v>
      </c>
      <c r="L1094" s="60" t="s">
        <v>1925</v>
      </c>
      <c r="M1094" s="54" t="s">
        <v>561</v>
      </c>
      <c r="N1094" s="85">
        <v>5</v>
      </c>
      <c r="O1094" s="54" t="s">
        <v>564</v>
      </c>
      <c r="P1094" s="54">
        <v>37</v>
      </c>
    </row>
    <row r="1095" spans="2:16">
      <c r="B1095" s="54" t="s">
        <v>66</v>
      </c>
      <c r="C1095" s="54" t="s">
        <v>1865</v>
      </c>
      <c r="D1095" s="54" t="s">
        <v>439</v>
      </c>
      <c r="E1095" s="60" t="s">
        <v>440</v>
      </c>
      <c r="F1095" s="85" t="s">
        <v>557</v>
      </c>
      <c r="G1095" s="85" t="s">
        <v>558</v>
      </c>
      <c r="H1095" s="86" t="s">
        <v>559</v>
      </c>
      <c r="I1095" s="87" t="str">
        <f t="shared" si="44"/>
        <v>Golay0107_S0885</v>
      </c>
      <c r="J1095" s="87" t="str">
        <f t="shared" si="45"/>
        <v>gtaTCTTGGAGGTCAcgACACACCGCCCGTCGCTACT</v>
      </c>
      <c r="K1095" s="54" t="s">
        <v>620</v>
      </c>
      <c r="L1095" s="60" t="s">
        <v>1925</v>
      </c>
      <c r="M1095" s="54" t="s">
        <v>561</v>
      </c>
      <c r="N1095" s="85">
        <v>5</v>
      </c>
      <c r="O1095" s="54" t="s">
        <v>564</v>
      </c>
      <c r="P1095" s="54">
        <v>37</v>
      </c>
    </row>
    <row r="1096" spans="2:16">
      <c r="B1096" s="54" t="s">
        <v>65</v>
      </c>
      <c r="C1096" s="54" t="s">
        <v>1866</v>
      </c>
      <c r="D1096" s="54" t="s">
        <v>441</v>
      </c>
      <c r="E1096" s="60" t="s">
        <v>442</v>
      </c>
      <c r="F1096" s="85" t="s">
        <v>557</v>
      </c>
      <c r="G1096" s="85" t="s">
        <v>558</v>
      </c>
      <c r="H1096" s="86" t="s">
        <v>559</v>
      </c>
      <c r="I1096" s="87" t="str">
        <f t="shared" si="44"/>
        <v>Golay0108_S0504</v>
      </c>
      <c r="J1096" s="87" t="str">
        <f t="shared" si="45"/>
        <v>gtaTCACCTCCTTGTcgACACACCGCCCGTCGCTACT</v>
      </c>
      <c r="K1096" s="54" t="s">
        <v>620</v>
      </c>
      <c r="L1096" s="60" t="s">
        <v>1925</v>
      </c>
      <c r="M1096" s="54" t="s">
        <v>561</v>
      </c>
      <c r="N1096" s="85">
        <v>5</v>
      </c>
      <c r="O1096" s="54" t="s">
        <v>564</v>
      </c>
      <c r="P1096" s="54">
        <v>37</v>
      </c>
    </row>
    <row r="1097" spans="2:16">
      <c r="B1097" s="54" t="s">
        <v>64</v>
      </c>
      <c r="C1097" s="54" t="s">
        <v>1867</v>
      </c>
      <c r="D1097" s="54" t="s">
        <v>443</v>
      </c>
      <c r="E1097" s="60" t="s">
        <v>444</v>
      </c>
      <c r="F1097" s="85" t="s">
        <v>557</v>
      </c>
      <c r="G1097" s="85" t="s">
        <v>558</v>
      </c>
      <c r="H1097" s="86" t="s">
        <v>559</v>
      </c>
      <c r="I1097" s="87" t="str">
        <f t="shared" si="44"/>
        <v>Golay0109_S0953</v>
      </c>
      <c r="J1097" s="87" t="str">
        <f t="shared" si="45"/>
        <v>gtaGCACACCTGATAcgACACACCGCCCGTCGCTACT</v>
      </c>
      <c r="K1097" s="54" t="s">
        <v>620</v>
      </c>
      <c r="L1097" s="60" t="s">
        <v>1925</v>
      </c>
      <c r="M1097" s="54" t="s">
        <v>561</v>
      </c>
      <c r="N1097" s="85">
        <v>5</v>
      </c>
      <c r="O1097" s="54" t="s">
        <v>564</v>
      </c>
      <c r="P1097" s="54">
        <v>37</v>
      </c>
    </row>
    <row r="1098" spans="2:16">
      <c r="B1098" s="54" t="s">
        <v>63</v>
      </c>
      <c r="C1098" s="54" t="s">
        <v>1868</v>
      </c>
      <c r="D1098" s="54" t="s">
        <v>445</v>
      </c>
      <c r="E1098" s="60" t="s">
        <v>446</v>
      </c>
      <c r="F1098" s="85" t="s">
        <v>557</v>
      </c>
      <c r="G1098" s="85" t="s">
        <v>558</v>
      </c>
      <c r="H1098" s="86" t="s">
        <v>559</v>
      </c>
      <c r="I1098" s="87" t="str">
        <f t="shared" si="44"/>
        <v>Golay0110_S0939</v>
      </c>
      <c r="J1098" s="87" t="str">
        <f t="shared" si="45"/>
        <v>gtaGCGACAATTACAcgACACACCGCCCGTCGCTACT</v>
      </c>
      <c r="K1098" s="54" t="s">
        <v>620</v>
      </c>
      <c r="L1098" s="60" t="s">
        <v>1925</v>
      </c>
      <c r="M1098" s="54" t="s">
        <v>561</v>
      </c>
      <c r="N1098" s="85">
        <v>5</v>
      </c>
      <c r="O1098" s="54" t="s">
        <v>564</v>
      </c>
      <c r="P1098" s="54">
        <v>37</v>
      </c>
    </row>
    <row r="1099" spans="2:16">
      <c r="B1099" s="54" t="s">
        <v>62</v>
      </c>
      <c r="C1099" s="54" t="s">
        <v>1869</v>
      </c>
      <c r="D1099" s="54" t="s">
        <v>447</v>
      </c>
      <c r="E1099" s="60" t="s">
        <v>448</v>
      </c>
      <c r="F1099" s="85" t="s">
        <v>557</v>
      </c>
      <c r="G1099" s="85" t="s">
        <v>558</v>
      </c>
      <c r="H1099" s="86" t="s">
        <v>559</v>
      </c>
      <c r="I1099" s="87" t="str">
        <f t="shared" si="44"/>
        <v>Golay0111_S0805</v>
      </c>
      <c r="J1099" s="87" t="str">
        <f t="shared" si="45"/>
        <v>gtaTCATGCTCCATTcgACACACCGCCCGTCGCTACT</v>
      </c>
      <c r="K1099" s="54" t="s">
        <v>620</v>
      </c>
      <c r="L1099" s="60" t="s">
        <v>1925</v>
      </c>
      <c r="M1099" s="54" t="s">
        <v>561</v>
      </c>
      <c r="N1099" s="85">
        <v>5</v>
      </c>
      <c r="O1099" s="54" t="s">
        <v>564</v>
      </c>
      <c r="P1099" s="54">
        <v>37</v>
      </c>
    </row>
    <row r="1100" spans="2:16">
      <c r="B1100" s="54" t="s">
        <v>61</v>
      </c>
      <c r="C1100" s="54" t="s">
        <v>1870</v>
      </c>
      <c r="D1100" s="54" t="s">
        <v>449</v>
      </c>
      <c r="E1100" s="60" t="s">
        <v>450</v>
      </c>
      <c r="F1100" s="85" t="s">
        <v>557</v>
      </c>
      <c r="G1100" s="85" t="s">
        <v>558</v>
      </c>
      <c r="H1100" s="86" t="s">
        <v>559</v>
      </c>
      <c r="I1100" s="87" t="str">
        <f t="shared" si="44"/>
        <v>Golay0112_S0691</v>
      </c>
      <c r="J1100" s="87" t="str">
        <f t="shared" si="45"/>
        <v>gtaAGCTGTCAAGCTcgACACACCGCCCGTCGCTACT</v>
      </c>
      <c r="K1100" s="54" t="s">
        <v>620</v>
      </c>
      <c r="L1100" s="60" t="s">
        <v>1925</v>
      </c>
      <c r="M1100" s="54" t="s">
        <v>561</v>
      </c>
      <c r="N1100" s="85">
        <v>5</v>
      </c>
      <c r="O1100" s="54" t="s">
        <v>564</v>
      </c>
      <c r="P1100" s="54">
        <v>37</v>
      </c>
    </row>
    <row r="1101" spans="2:16">
      <c r="B1101" s="54" t="s">
        <v>60</v>
      </c>
      <c r="C1101" s="54" t="s">
        <v>1871</v>
      </c>
      <c r="D1101" s="54" t="s">
        <v>451</v>
      </c>
      <c r="E1101" s="60" t="s">
        <v>452</v>
      </c>
      <c r="F1101" s="85" t="s">
        <v>557</v>
      </c>
      <c r="G1101" s="85" t="s">
        <v>558</v>
      </c>
      <c r="H1101" s="86" t="s">
        <v>559</v>
      </c>
      <c r="I1101" s="87" t="str">
        <f t="shared" si="44"/>
        <v>Golay0113_S0676</v>
      </c>
      <c r="J1101" s="87" t="str">
        <f t="shared" si="45"/>
        <v>gtaGAGAGCAACAGAcgACACACCGCCCGTCGCTACT</v>
      </c>
      <c r="K1101" s="54" t="s">
        <v>620</v>
      </c>
      <c r="L1101" s="60" t="s">
        <v>1925</v>
      </c>
      <c r="M1101" s="54" t="s">
        <v>561</v>
      </c>
      <c r="N1101" s="85">
        <v>5</v>
      </c>
      <c r="O1101" s="54" t="s">
        <v>564</v>
      </c>
      <c r="P1101" s="54">
        <v>37</v>
      </c>
    </row>
    <row r="1102" spans="2:16">
      <c r="B1102" s="54" t="s">
        <v>59</v>
      </c>
      <c r="C1102" s="54" t="s">
        <v>1872</v>
      </c>
      <c r="D1102" s="54" t="s">
        <v>453</v>
      </c>
      <c r="E1102" s="60" t="s">
        <v>454</v>
      </c>
      <c r="F1102" s="85" t="s">
        <v>557</v>
      </c>
      <c r="G1102" s="85" t="s">
        <v>558</v>
      </c>
      <c r="H1102" s="86" t="s">
        <v>559</v>
      </c>
      <c r="I1102" s="87" t="str">
        <f t="shared" si="44"/>
        <v>Golay0114_S1000</v>
      </c>
      <c r="J1102" s="87" t="str">
        <f t="shared" si="45"/>
        <v>gtaTACTCGGGAACTcgACACACCGCCCGTCGCTACT</v>
      </c>
      <c r="K1102" s="54" t="s">
        <v>620</v>
      </c>
      <c r="L1102" s="60" t="s">
        <v>1925</v>
      </c>
      <c r="M1102" s="54" t="s">
        <v>561</v>
      </c>
      <c r="N1102" s="85">
        <v>5</v>
      </c>
      <c r="O1102" s="54" t="s">
        <v>564</v>
      </c>
      <c r="P1102" s="54">
        <v>37</v>
      </c>
    </row>
    <row r="1103" spans="2:16">
      <c r="B1103" s="54" t="s">
        <v>58</v>
      </c>
      <c r="C1103" s="54" t="s">
        <v>1873</v>
      </c>
      <c r="D1103" s="54" t="s">
        <v>455</v>
      </c>
      <c r="E1103" s="60" t="s">
        <v>456</v>
      </c>
      <c r="F1103" s="85" t="s">
        <v>557</v>
      </c>
      <c r="G1103" s="85" t="s">
        <v>558</v>
      </c>
      <c r="H1103" s="86" t="s">
        <v>559</v>
      </c>
      <c r="I1103" s="87" t="str">
        <f t="shared" si="44"/>
        <v>Golay0115_S0362</v>
      </c>
      <c r="J1103" s="87" t="str">
        <f t="shared" si="45"/>
        <v>gtaCGTGCTTAGGCTcgACACACCGCCCGTCGCTACT</v>
      </c>
      <c r="K1103" s="54" t="s">
        <v>620</v>
      </c>
      <c r="L1103" s="60" t="s">
        <v>1925</v>
      </c>
      <c r="M1103" s="54" t="s">
        <v>561</v>
      </c>
      <c r="N1103" s="85">
        <v>5</v>
      </c>
      <c r="O1103" s="54" t="s">
        <v>564</v>
      </c>
      <c r="P1103" s="54">
        <v>37</v>
      </c>
    </row>
    <row r="1104" spans="2:16">
      <c r="B1104" s="54" t="s">
        <v>57</v>
      </c>
      <c r="C1104" s="54" t="s">
        <v>1874</v>
      </c>
      <c r="D1104" s="54" t="s">
        <v>457</v>
      </c>
      <c r="E1104" s="60" t="s">
        <v>458</v>
      </c>
      <c r="F1104" s="85" t="s">
        <v>557</v>
      </c>
      <c r="G1104" s="85" t="s">
        <v>558</v>
      </c>
      <c r="H1104" s="86" t="s">
        <v>559</v>
      </c>
      <c r="I1104" s="87" t="str">
        <f t="shared" si="44"/>
        <v>Golay0116_S0860</v>
      </c>
      <c r="J1104" s="87" t="str">
        <f t="shared" si="45"/>
        <v>gtaTACCGAAGGTATcgACACACCGCCCGTCGCTACT</v>
      </c>
      <c r="K1104" s="54" t="s">
        <v>620</v>
      </c>
      <c r="L1104" s="60" t="s">
        <v>1925</v>
      </c>
      <c r="M1104" s="54" t="s">
        <v>561</v>
      </c>
      <c r="N1104" s="85">
        <v>5</v>
      </c>
      <c r="O1104" s="54" t="s">
        <v>564</v>
      </c>
      <c r="P1104" s="54">
        <v>37</v>
      </c>
    </row>
    <row r="1105" spans="2:16">
      <c r="B1105" s="54" t="s">
        <v>56</v>
      </c>
      <c r="C1105" s="54" t="s">
        <v>1875</v>
      </c>
      <c r="D1105" s="54" t="s">
        <v>459</v>
      </c>
      <c r="E1105" s="60" t="s">
        <v>460</v>
      </c>
      <c r="F1105" s="85" t="s">
        <v>557</v>
      </c>
      <c r="G1105" s="85" t="s">
        <v>558</v>
      </c>
      <c r="H1105" s="86" t="s">
        <v>559</v>
      </c>
      <c r="I1105" s="87" t="str">
        <f t="shared" si="44"/>
        <v>Golay0117_S1022</v>
      </c>
      <c r="J1105" s="87" t="str">
        <f t="shared" si="45"/>
        <v>gtaCACTCATCATTCcgACACACCGCCCGTCGCTACT</v>
      </c>
      <c r="K1105" s="54" t="s">
        <v>620</v>
      </c>
      <c r="L1105" s="60" t="s">
        <v>1925</v>
      </c>
      <c r="M1105" s="54" t="s">
        <v>561</v>
      </c>
      <c r="N1105" s="85">
        <v>5</v>
      </c>
      <c r="O1105" s="54" t="s">
        <v>564</v>
      </c>
      <c r="P1105" s="54">
        <v>37</v>
      </c>
    </row>
    <row r="1106" spans="2:16">
      <c r="B1106" s="54" t="s">
        <v>55</v>
      </c>
      <c r="C1106" s="54" t="s">
        <v>1876</v>
      </c>
      <c r="D1106" s="54" t="s">
        <v>461</v>
      </c>
      <c r="E1106" s="60" t="s">
        <v>462</v>
      </c>
      <c r="F1106" s="85" t="s">
        <v>557</v>
      </c>
      <c r="G1106" s="85" t="s">
        <v>558</v>
      </c>
      <c r="H1106" s="86" t="s">
        <v>559</v>
      </c>
      <c r="I1106" s="87" t="str">
        <f t="shared" si="44"/>
        <v>Golay0118_S0422</v>
      </c>
      <c r="J1106" s="87" t="str">
        <f t="shared" si="45"/>
        <v>gtaGTATTTCGGACGcgACACACCGCCCGTCGCTACT</v>
      </c>
      <c r="K1106" s="54" t="s">
        <v>620</v>
      </c>
      <c r="L1106" s="60" t="s">
        <v>1925</v>
      </c>
      <c r="M1106" s="54" t="s">
        <v>561</v>
      </c>
      <c r="N1106" s="85">
        <v>5</v>
      </c>
      <c r="O1106" s="54" t="s">
        <v>564</v>
      </c>
      <c r="P1106" s="54">
        <v>37</v>
      </c>
    </row>
    <row r="1107" spans="2:16">
      <c r="B1107" s="54" t="s">
        <v>54</v>
      </c>
      <c r="C1107" s="54" t="s">
        <v>1877</v>
      </c>
      <c r="D1107" s="54" t="s">
        <v>463</v>
      </c>
      <c r="E1107" s="60" t="s">
        <v>464</v>
      </c>
      <c r="F1107" s="85" t="s">
        <v>557</v>
      </c>
      <c r="G1107" s="85" t="s">
        <v>558</v>
      </c>
      <c r="H1107" s="86" t="s">
        <v>559</v>
      </c>
      <c r="I1107" s="87" t="str">
        <f t="shared" si="44"/>
        <v>Golay0119_S0734</v>
      </c>
      <c r="J1107" s="87" t="str">
        <f t="shared" si="45"/>
        <v>gtaTATCTATCCTGCcgACACACCGCCCGTCGCTACT</v>
      </c>
      <c r="K1107" s="54" t="s">
        <v>620</v>
      </c>
      <c r="L1107" s="60" t="s">
        <v>1925</v>
      </c>
      <c r="M1107" s="54" t="s">
        <v>561</v>
      </c>
      <c r="N1107" s="85">
        <v>5</v>
      </c>
      <c r="O1107" s="54" t="s">
        <v>564</v>
      </c>
      <c r="P1107" s="54">
        <v>37</v>
      </c>
    </row>
    <row r="1108" spans="2:16">
      <c r="B1108" s="54" t="s">
        <v>53</v>
      </c>
      <c r="C1108" s="54" t="s">
        <v>1878</v>
      </c>
      <c r="D1108" s="54" t="s">
        <v>465</v>
      </c>
      <c r="E1108" s="60" t="s">
        <v>466</v>
      </c>
      <c r="F1108" s="85" t="s">
        <v>557</v>
      </c>
      <c r="G1108" s="85" t="s">
        <v>558</v>
      </c>
      <c r="H1108" s="86" t="s">
        <v>559</v>
      </c>
      <c r="I1108" s="87" t="str">
        <f t="shared" si="44"/>
        <v>Golay0120_S0714</v>
      </c>
      <c r="J1108" s="87" t="str">
        <f t="shared" si="45"/>
        <v>gtaTTGCCAAGAGTCcgACACACCGCCCGTCGCTACT</v>
      </c>
      <c r="K1108" s="54" t="s">
        <v>620</v>
      </c>
      <c r="L1108" s="60" t="s">
        <v>1925</v>
      </c>
      <c r="M1108" s="54" t="s">
        <v>561</v>
      </c>
      <c r="N1108" s="85">
        <v>5</v>
      </c>
      <c r="O1108" s="54" t="s">
        <v>564</v>
      </c>
      <c r="P1108" s="54">
        <v>37</v>
      </c>
    </row>
    <row r="1109" spans="2:16">
      <c r="B1109" s="54" t="s">
        <v>52</v>
      </c>
      <c r="C1109" s="54" t="s">
        <v>1879</v>
      </c>
      <c r="D1109" s="54" t="s">
        <v>467</v>
      </c>
      <c r="E1109" s="60" t="s">
        <v>468</v>
      </c>
      <c r="F1109" s="85" t="s">
        <v>557</v>
      </c>
      <c r="G1109" s="85" t="s">
        <v>558</v>
      </c>
      <c r="H1109" s="86" t="s">
        <v>559</v>
      </c>
      <c r="I1109" s="87" t="str">
        <f t="shared" si="44"/>
        <v>Golay0121_S0830</v>
      </c>
      <c r="J1109" s="87" t="str">
        <f t="shared" si="45"/>
        <v>gtaAGTAGCGGAAGAcgACACACCGCCCGTCGCTACT</v>
      </c>
      <c r="K1109" s="54" t="s">
        <v>620</v>
      </c>
      <c r="L1109" s="60" t="s">
        <v>1925</v>
      </c>
      <c r="M1109" s="54" t="s">
        <v>561</v>
      </c>
      <c r="N1109" s="85">
        <v>5</v>
      </c>
      <c r="O1109" s="54" t="s">
        <v>564</v>
      </c>
      <c r="P1109" s="54">
        <v>37</v>
      </c>
    </row>
    <row r="1110" spans="2:16">
      <c r="B1110" s="54" t="s">
        <v>51</v>
      </c>
      <c r="C1110" s="84" t="s">
        <v>1880</v>
      </c>
      <c r="D1110" s="54" t="s">
        <v>469</v>
      </c>
      <c r="E1110" s="60" t="s">
        <v>470</v>
      </c>
      <c r="F1110" s="85" t="s">
        <v>557</v>
      </c>
      <c r="G1110" s="85" t="s">
        <v>558</v>
      </c>
      <c r="H1110" s="86" t="s">
        <v>559</v>
      </c>
      <c r="I1110" s="87" t="str">
        <f t="shared" si="44"/>
        <v>Golay0122_PC12</v>
      </c>
      <c r="J1110" s="87" t="str">
        <f t="shared" si="45"/>
        <v>gtaGCAATTAGGTACcgACACACCGCCCGTCGCTACT</v>
      </c>
      <c r="K1110" s="54" t="s">
        <v>620</v>
      </c>
      <c r="L1110" s="60" t="s">
        <v>1925</v>
      </c>
      <c r="M1110" s="54" t="s">
        <v>561</v>
      </c>
      <c r="N1110" s="85">
        <v>5</v>
      </c>
      <c r="O1110" s="54" t="s">
        <v>565</v>
      </c>
      <c r="P1110" s="54">
        <v>37</v>
      </c>
    </row>
    <row r="1111" spans="2:16">
      <c r="B1111" s="54" t="s">
        <v>50</v>
      </c>
      <c r="C1111" s="54" t="s">
        <v>1881</v>
      </c>
      <c r="D1111" s="54" t="s">
        <v>471</v>
      </c>
      <c r="E1111" s="60" t="s">
        <v>472</v>
      </c>
      <c r="F1111" s="85" t="s">
        <v>557</v>
      </c>
      <c r="G1111" s="85" t="s">
        <v>558</v>
      </c>
      <c r="H1111" s="86" t="s">
        <v>559</v>
      </c>
      <c r="I1111" s="87" t="str">
        <f t="shared" si="44"/>
        <v>Golay0123_S0367</v>
      </c>
      <c r="J1111" s="87" t="str">
        <f t="shared" si="45"/>
        <v>gtaCATACCGTGAGTcgACACACCGCCCGTCGCTACT</v>
      </c>
      <c r="K1111" s="54" t="s">
        <v>620</v>
      </c>
      <c r="L1111" s="60" t="s">
        <v>1925</v>
      </c>
      <c r="M1111" s="54" t="s">
        <v>561</v>
      </c>
      <c r="N1111" s="85">
        <v>5</v>
      </c>
      <c r="O1111" s="54" t="s">
        <v>564</v>
      </c>
      <c r="P1111" s="54">
        <v>37</v>
      </c>
    </row>
    <row r="1112" spans="2:16">
      <c r="B1112" s="54" t="s">
        <v>49</v>
      </c>
      <c r="C1112" s="54" t="s">
        <v>1882</v>
      </c>
      <c r="D1112" s="54" t="s">
        <v>473</v>
      </c>
      <c r="E1112" s="60" t="s">
        <v>474</v>
      </c>
      <c r="F1112" s="85" t="s">
        <v>557</v>
      </c>
      <c r="G1112" s="85" t="s">
        <v>558</v>
      </c>
      <c r="H1112" s="86" t="s">
        <v>559</v>
      </c>
      <c r="I1112" s="87" t="str">
        <f t="shared" si="44"/>
        <v>Golay0124_S0820</v>
      </c>
      <c r="J1112" s="87" t="str">
        <f t="shared" si="45"/>
        <v>gtaATGTGTGTAGACcgACACACCGCCCGTCGCTACT</v>
      </c>
      <c r="K1112" s="54" t="s">
        <v>620</v>
      </c>
      <c r="L1112" s="60" t="s">
        <v>1925</v>
      </c>
      <c r="M1112" s="54" t="s">
        <v>561</v>
      </c>
      <c r="N1112" s="85">
        <v>5</v>
      </c>
      <c r="O1112" s="54" t="s">
        <v>564</v>
      </c>
      <c r="P1112" s="54">
        <v>37</v>
      </c>
    </row>
    <row r="1113" spans="2:16">
      <c r="B1113" s="54" t="s">
        <v>48</v>
      </c>
      <c r="C1113" s="54" t="s">
        <v>1883</v>
      </c>
      <c r="D1113" s="54" t="s">
        <v>475</v>
      </c>
      <c r="E1113" s="60" t="s">
        <v>476</v>
      </c>
      <c r="F1113" s="85" t="s">
        <v>557</v>
      </c>
      <c r="G1113" s="85" t="s">
        <v>558</v>
      </c>
      <c r="H1113" s="86" t="s">
        <v>559</v>
      </c>
      <c r="I1113" s="87" t="str">
        <f t="shared" si="44"/>
        <v>Golay0125_S1008</v>
      </c>
      <c r="J1113" s="87" t="str">
        <f t="shared" si="45"/>
        <v>gtaCCTGCGAAGTATcgACACACCGCCCGTCGCTACT</v>
      </c>
      <c r="K1113" s="54" t="s">
        <v>620</v>
      </c>
      <c r="L1113" s="60" t="s">
        <v>1925</v>
      </c>
      <c r="M1113" s="54" t="s">
        <v>561</v>
      </c>
      <c r="N1113" s="85">
        <v>5</v>
      </c>
      <c r="O1113" s="54" t="s">
        <v>564</v>
      </c>
      <c r="P1113" s="54">
        <v>37</v>
      </c>
    </row>
    <row r="1114" spans="2:16">
      <c r="B1114" s="54" t="s">
        <v>47</v>
      </c>
      <c r="C1114" s="54" t="s">
        <v>1884</v>
      </c>
      <c r="D1114" s="54" t="s">
        <v>477</v>
      </c>
      <c r="E1114" s="60" t="s">
        <v>478</v>
      </c>
      <c r="F1114" s="85" t="s">
        <v>557</v>
      </c>
      <c r="G1114" s="85" t="s">
        <v>558</v>
      </c>
      <c r="H1114" s="86" t="s">
        <v>559</v>
      </c>
      <c r="I1114" s="87" t="str">
        <f t="shared" si="44"/>
        <v>Golay0126_S0736</v>
      </c>
      <c r="J1114" s="87" t="str">
        <f t="shared" si="45"/>
        <v>gtaTTCTCTCGACATcgACACACCGCCCGTCGCTACT</v>
      </c>
      <c r="K1114" s="54" t="s">
        <v>620</v>
      </c>
      <c r="L1114" s="60" t="s">
        <v>1925</v>
      </c>
      <c r="M1114" s="54" t="s">
        <v>561</v>
      </c>
      <c r="N1114" s="85">
        <v>5</v>
      </c>
      <c r="O1114" s="54" t="s">
        <v>564</v>
      </c>
      <c r="P1114" s="54">
        <v>37</v>
      </c>
    </row>
    <row r="1115" spans="2:16">
      <c r="B1115" s="54" t="s">
        <v>46</v>
      </c>
      <c r="C1115" s="54" t="s">
        <v>1885</v>
      </c>
      <c r="D1115" s="54" t="s">
        <v>479</v>
      </c>
      <c r="E1115" s="60" t="s">
        <v>480</v>
      </c>
      <c r="F1115" s="85" t="s">
        <v>557</v>
      </c>
      <c r="G1115" s="85" t="s">
        <v>558</v>
      </c>
      <c r="H1115" s="86" t="s">
        <v>559</v>
      </c>
      <c r="I1115" s="87" t="str">
        <f t="shared" si="44"/>
        <v>Golay0127_S1070</v>
      </c>
      <c r="J1115" s="87" t="str">
        <f t="shared" si="45"/>
        <v>gtaGCTCTCCGTAGAcgACACACCGCCCGTCGCTACT</v>
      </c>
      <c r="K1115" s="54" t="s">
        <v>620</v>
      </c>
      <c r="L1115" s="60" t="s">
        <v>1925</v>
      </c>
      <c r="M1115" s="54" t="s">
        <v>561</v>
      </c>
      <c r="N1115" s="85">
        <v>5</v>
      </c>
      <c r="O1115" s="54" t="s">
        <v>564</v>
      </c>
      <c r="P1115" s="54">
        <v>37</v>
      </c>
    </row>
    <row r="1116" spans="2:16">
      <c r="B1116" s="54" t="s">
        <v>45</v>
      </c>
      <c r="C1116" s="54" t="s">
        <v>1886</v>
      </c>
      <c r="D1116" s="54" t="s">
        <v>481</v>
      </c>
      <c r="E1116" s="60" t="s">
        <v>482</v>
      </c>
      <c r="F1116" s="85" t="s">
        <v>557</v>
      </c>
      <c r="G1116" s="85" t="s">
        <v>558</v>
      </c>
      <c r="H1116" s="86" t="s">
        <v>559</v>
      </c>
      <c r="I1116" s="87" t="str">
        <f t="shared" si="44"/>
        <v>Golay0128_S0643</v>
      </c>
      <c r="J1116" s="87" t="str">
        <f t="shared" si="45"/>
        <v>gtaGTTAAGCTGACCcgACACACCGCCCGTCGCTACT</v>
      </c>
      <c r="K1116" s="54" t="s">
        <v>620</v>
      </c>
      <c r="L1116" s="60" t="s">
        <v>1925</v>
      </c>
      <c r="M1116" s="54" t="s">
        <v>561</v>
      </c>
      <c r="N1116" s="85">
        <v>5</v>
      </c>
      <c r="O1116" s="54" t="s">
        <v>564</v>
      </c>
      <c r="P1116" s="54">
        <v>37</v>
      </c>
    </row>
    <row r="1117" spans="2:16">
      <c r="B1117" s="54" t="s">
        <v>44</v>
      </c>
      <c r="C1117" s="54" t="s">
        <v>1887</v>
      </c>
      <c r="D1117" s="54" t="s">
        <v>483</v>
      </c>
      <c r="E1117" s="60" t="s">
        <v>484</v>
      </c>
      <c r="F1117" s="85" t="s">
        <v>557</v>
      </c>
      <c r="G1117" s="85" t="s">
        <v>558</v>
      </c>
      <c r="H1117" s="86" t="s">
        <v>559</v>
      </c>
      <c r="I1117" s="87" t="str">
        <f t="shared" si="44"/>
        <v>Golay0129_S0775</v>
      </c>
      <c r="J1117" s="87" t="str">
        <f t="shared" si="45"/>
        <v>gtaATGCCATGCCGTcgACACACCGCCCGTCGCTACT</v>
      </c>
      <c r="K1117" s="54" t="s">
        <v>620</v>
      </c>
      <c r="L1117" s="60" t="s">
        <v>1925</v>
      </c>
      <c r="M1117" s="54" t="s">
        <v>561</v>
      </c>
      <c r="N1117" s="85">
        <v>5</v>
      </c>
      <c r="O1117" s="54" t="s">
        <v>564</v>
      </c>
      <c r="P1117" s="54">
        <v>37</v>
      </c>
    </row>
    <row r="1118" spans="2:16">
      <c r="B1118" s="54" t="s">
        <v>43</v>
      </c>
      <c r="C1118" s="54" t="s">
        <v>1888</v>
      </c>
      <c r="D1118" s="54" t="s">
        <v>485</v>
      </c>
      <c r="E1118" s="60" t="s">
        <v>486</v>
      </c>
      <c r="F1118" s="85" t="s">
        <v>557</v>
      </c>
      <c r="G1118" s="85" t="s">
        <v>558</v>
      </c>
      <c r="H1118" s="86" t="s">
        <v>559</v>
      </c>
      <c r="I1118" s="87" t="str">
        <f t="shared" si="44"/>
        <v>Golay0130_S0670</v>
      </c>
      <c r="J1118" s="87" t="str">
        <f t="shared" si="45"/>
        <v>gtaGACATTGTCACGcgACACACCGCCCGTCGCTACT</v>
      </c>
      <c r="K1118" s="54" t="s">
        <v>620</v>
      </c>
      <c r="L1118" s="60" t="s">
        <v>1925</v>
      </c>
      <c r="M1118" s="54" t="s">
        <v>561</v>
      </c>
      <c r="N1118" s="85">
        <v>5</v>
      </c>
      <c r="O1118" s="54" t="s">
        <v>564</v>
      </c>
      <c r="P1118" s="54">
        <v>37</v>
      </c>
    </row>
    <row r="1119" spans="2:16">
      <c r="B1119" s="54" t="s">
        <v>42</v>
      </c>
      <c r="C1119" s="54" t="s">
        <v>1889</v>
      </c>
      <c r="D1119" s="54" t="s">
        <v>487</v>
      </c>
      <c r="E1119" s="60" t="s">
        <v>488</v>
      </c>
      <c r="F1119" s="85" t="s">
        <v>557</v>
      </c>
      <c r="G1119" s="85" t="s">
        <v>558</v>
      </c>
      <c r="H1119" s="86" t="s">
        <v>559</v>
      </c>
      <c r="I1119" s="87" t="str">
        <f t="shared" si="44"/>
        <v>Golay0131_S0531</v>
      </c>
      <c r="J1119" s="87" t="str">
        <f t="shared" si="45"/>
        <v>gtaGCCAACAACCATcgACACACCGCCCGTCGCTACT</v>
      </c>
      <c r="K1119" s="54" t="s">
        <v>620</v>
      </c>
      <c r="L1119" s="60" t="s">
        <v>1925</v>
      </c>
      <c r="M1119" s="54" t="s">
        <v>561</v>
      </c>
      <c r="N1119" s="85">
        <v>5</v>
      </c>
      <c r="O1119" s="54" t="s">
        <v>564</v>
      </c>
      <c r="P1119" s="54">
        <v>37</v>
      </c>
    </row>
    <row r="1120" spans="2:16">
      <c r="B1120" s="54" t="s">
        <v>41</v>
      </c>
      <c r="C1120" s="54" t="s">
        <v>1890</v>
      </c>
      <c r="D1120" s="54" t="s">
        <v>489</v>
      </c>
      <c r="E1120" s="60" t="s">
        <v>490</v>
      </c>
      <c r="F1120" s="85" t="s">
        <v>557</v>
      </c>
      <c r="G1120" s="85" t="s">
        <v>558</v>
      </c>
      <c r="H1120" s="86" t="s">
        <v>559</v>
      </c>
      <c r="I1120" s="87" t="str">
        <f t="shared" si="44"/>
        <v>Golay0132_S0562</v>
      </c>
      <c r="J1120" s="87" t="str">
        <f t="shared" si="45"/>
        <v>gtaATCAGTACTAGGcgACACACCGCCCGTCGCTACT</v>
      </c>
      <c r="K1120" s="54" t="s">
        <v>620</v>
      </c>
      <c r="L1120" s="60" t="s">
        <v>1925</v>
      </c>
      <c r="M1120" s="54" t="s">
        <v>561</v>
      </c>
      <c r="N1120" s="85">
        <v>5</v>
      </c>
      <c r="O1120" s="54" t="s">
        <v>564</v>
      </c>
      <c r="P1120" s="54">
        <v>37</v>
      </c>
    </row>
    <row r="1121" spans="2:16">
      <c r="B1121" s="54" t="s">
        <v>40</v>
      </c>
      <c r="C1121" s="54" t="s">
        <v>1891</v>
      </c>
      <c r="D1121" s="54" t="s">
        <v>491</v>
      </c>
      <c r="E1121" s="60" t="s">
        <v>492</v>
      </c>
      <c r="F1121" s="85" t="s">
        <v>557</v>
      </c>
      <c r="G1121" s="85" t="s">
        <v>558</v>
      </c>
      <c r="H1121" s="86" t="s">
        <v>559</v>
      </c>
      <c r="I1121" s="87" t="str">
        <f t="shared" si="44"/>
        <v>Golay0133_S0894</v>
      </c>
      <c r="J1121" s="87" t="str">
        <f t="shared" si="45"/>
        <v>gtaTCCTCGAGCGATcgACACACCGCCCGTCGCTACT</v>
      </c>
      <c r="K1121" s="54" t="s">
        <v>620</v>
      </c>
      <c r="L1121" s="60" t="s">
        <v>1925</v>
      </c>
      <c r="M1121" s="54" t="s">
        <v>561</v>
      </c>
      <c r="N1121" s="85">
        <v>5</v>
      </c>
      <c r="O1121" s="54" t="s">
        <v>564</v>
      </c>
      <c r="P1121" s="54">
        <v>37</v>
      </c>
    </row>
    <row r="1122" spans="2:16">
      <c r="B1122" s="54" t="s">
        <v>39</v>
      </c>
      <c r="C1122" s="54" t="s">
        <v>1892</v>
      </c>
      <c r="D1122" s="54" t="s">
        <v>493</v>
      </c>
      <c r="E1122" s="60" t="s">
        <v>494</v>
      </c>
      <c r="F1122" s="85" t="s">
        <v>557</v>
      </c>
      <c r="G1122" s="85" t="s">
        <v>558</v>
      </c>
      <c r="H1122" s="86" t="s">
        <v>559</v>
      </c>
      <c r="I1122" s="87" t="str">
        <f t="shared" si="44"/>
        <v>Golay0134_S0746</v>
      </c>
      <c r="J1122" s="87" t="str">
        <f t="shared" si="45"/>
        <v>gtaACCCAAGCGTTAcgACACACCGCCCGTCGCTACT</v>
      </c>
      <c r="K1122" s="54" t="s">
        <v>620</v>
      </c>
      <c r="L1122" s="60" t="s">
        <v>1925</v>
      </c>
      <c r="M1122" s="54" t="s">
        <v>561</v>
      </c>
      <c r="N1122" s="85">
        <v>5</v>
      </c>
      <c r="O1122" s="54" t="s">
        <v>564</v>
      </c>
      <c r="P1122" s="54">
        <v>37</v>
      </c>
    </row>
    <row r="1123" spans="2:16">
      <c r="B1123" s="54" t="s">
        <v>38</v>
      </c>
      <c r="C1123" s="54" t="s">
        <v>1893</v>
      </c>
      <c r="D1123" s="54" t="s">
        <v>495</v>
      </c>
      <c r="E1123" s="60" t="s">
        <v>496</v>
      </c>
      <c r="F1123" s="85" t="s">
        <v>557</v>
      </c>
      <c r="G1123" s="85" t="s">
        <v>558</v>
      </c>
      <c r="H1123" s="86" t="s">
        <v>559</v>
      </c>
      <c r="I1123" s="87" t="str">
        <f t="shared" ref="I1123:I1153" si="46">(D1123&amp;"_"&amp;C1123)</f>
        <v>Golay0135_S0584</v>
      </c>
      <c r="J1123" s="87" t="str">
        <f t="shared" ref="J1123:J1153" si="47">CONCATENATE(F1123,E1123,G1123,H1123)</f>
        <v>gtaTGCAGCAAGATTcgACACACCGCCCGTCGCTACT</v>
      </c>
      <c r="K1123" s="54" t="s">
        <v>620</v>
      </c>
      <c r="L1123" s="60" t="s">
        <v>1925</v>
      </c>
      <c r="M1123" s="54" t="s">
        <v>561</v>
      </c>
      <c r="N1123" s="85">
        <v>5</v>
      </c>
      <c r="O1123" s="54" t="s">
        <v>564</v>
      </c>
      <c r="P1123" s="54">
        <v>37</v>
      </c>
    </row>
    <row r="1124" spans="2:16">
      <c r="B1124" s="54" t="s">
        <v>37</v>
      </c>
      <c r="C1124" s="54" t="s">
        <v>1894</v>
      </c>
      <c r="D1124" s="54" t="s">
        <v>497</v>
      </c>
      <c r="E1124" s="60" t="s">
        <v>498</v>
      </c>
      <c r="F1124" s="85" t="s">
        <v>557</v>
      </c>
      <c r="G1124" s="85" t="s">
        <v>558</v>
      </c>
      <c r="H1124" s="86" t="s">
        <v>559</v>
      </c>
      <c r="I1124" s="87" t="str">
        <f t="shared" si="46"/>
        <v>Golay0136_S0499</v>
      </c>
      <c r="J1124" s="87" t="str">
        <f t="shared" si="47"/>
        <v>gtaAGCAACATTGCAcgACACACCGCCCGTCGCTACT</v>
      </c>
      <c r="K1124" s="54" t="s">
        <v>620</v>
      </c>
      <c r="L1124" s="60" t="s">
        <v>1925</v>
      </c>
      <c r="M1124" s="54" t="s">
        <v>561</v>
      </c>
      <c r="N1124" s="85">
        <v>5</v>
      </c>
      <c r="O1124" s="54" t="s">
        <v>564</v>
      </c>
      <c r="P1124" s="54">
        <v>37</v>
      </c>
    </row>
    <row r="1125" spans="2:16">
      <c r="B1125" s="54" t="s">
        <v>36</v>
      </c>
      <c r="C1125" s="54" t="s">
        <v>1895</v>
      </c>
      <c r="D1125" s="54" t="s">
        <v>499</v>
      </c>
      <c r="E1125" s="60" t="s">
        <v>500</v>
      </c>
      <c r="F1125" s="85" t="s">
        <v>557</v>
      </c>
      <c r="G1125" s="85" t="s">
        <v>558</v>
      </c>
      <c r="H1125" s="86" t="s">
        <v>559</v>
      </c>
      <c r="I1125" s="87" t="str">
        <f t="shared" si="46"/>
        <v>Golay0137_S0854</v>
      </c>
      <c r="J1125" s="87" t="str">
        <f t="shared" si="47"/>
        <v>gtaGATGTGGTGTTAcgACACACCGCCCGTCGCTACT</v>
      </c>
      <c r="K1125" s="54" t="s">
        <v>620</v>
      </c>
      <c r="L1125" s="60" t="s">
        <v>1925</v>
      </c>
      <c r="M1125" s="54" t="s">
        <v>561</v>
      </c>
      <c r="N1125" s="85">
        <v>5</v>
      </c>
      <c r="O1125" s="54" t="s">
        <v>564</v>
      </c>
      <c r="P1125" s="54">
        <v>37</v>
      </c>
    </row>
    <row r="1126" spans="2:16">
      <c r="B1126" s="54" t="s">
        <v>35</v>
      </c>
      <c r="C1126" s="54" t="s">
        <v>1896</v>
      </c>
      <c r="D1126" s="54" t="s">
        <v>501</v>
      </c>
      <c r="E1126" s="60" t="s">
        <v>502</v>
      </c>
      <c r="F1126" s="85" t="s">
        <v>557</v>
      </c>
      <c r="G1126" s="85" t="s">
        <v>558</v>
      </c>
      <c r="H1126" s="86" t="s">
        <v>559</v>
      </c>
      <c r="I1126" s="87" t="str">
        <f t="shared" si="46"/>
        <v>Golay0138_S0747</v>
      </c>
      <c r="J1126" s="87" t="str">
        <f t="shared" si="47"/>
        <v>gtaCAGAAATGTGTCcgACACACCGCCCGTCGCTACT</v>
      </c>
      <c r="K1126" s="54" t="s">
        <v>620</v>
      </c>
      <c r="L1126" s="60" t="s">
        <v>1925</v>
      </c>
      <c r="M1126" s="54" t="s">
        <v>561</v>
      </c>
      <c r="N1126" s="85">
        <v>5</v>
      </c>
      <c r="O1126" s="54" t="s">
        <v>564</v>
      </c>
      <c r="P1126" s="54">
        <v>37</v>
      </c>
    </row>
    <row r="1127" spans="2:16">
      <c r="B1127" s="54" t="s">
        <v>34</v>
      </c>
      <c r="C1127" s="54" t="s">
        <v>1897</v>
      </c>
      <c r="D1127" s="54" t="s">
        <v>503</v>
      </c>
      <c r="E1127" s="60" t="s">
        <v>504</v>
      </c>
      <c r="F1127" s="85" t="s">
        <v>557</v>
      </c>
      <c r="G1127" s="85" t="s">
        <v>558</v>
      </c>
      <c r="H1127" s="86" t="s">
        <v>559</v>
      </c>
      <c r="I1127" s="87" t="str">
        <f t="shared" si="46"/>
        <v>Golay0139_S0735</v>
      </c>
      <c r="J1127" s="87" t="str">
        <f t="shared" si="47"/>
        <v>gtaGTAGAGGTAGAGcgACACACCGCCCGTCGCTACT</v>
      </c>
      <c r="K1127" s="54" t="s">
        <v>620</v>
      </c>
      <c r="L1127" s="60" t="s">
        <v>1925</v>
      </c>
      <c r="M1127" s="54" t="s">
        <v>561</v>
      </c>
      <c r="N1127" s="85">
        <v>5</v>
      </c>
      <c r="O1127" s="54" t="s">
        <v>564</v>
      </c>
      <c r="P1127" s="54">
        <v>37</v>
      </c>
    </row>
    <row r="1128" spans="2:16">
      <c r="B1128" s="54" t="s">
        <v>33</v>
      </c>
      <c r="C1128" s="54" t="s">
        <v>1898</v>
      </c>
      <c r="D1128" s="54" t="s">
        <v>505</v>
      </c>
      <c r="E1128" s="60" t="s">
        <v>506</v>
      </c>
      <c r="F1128" s="85" t="s">
        <v>557</v>
      </c>
      <c r="G1128" s="85" t="s">
        <v>558</v>
      </c>
      <c r="H1128" s="86" t="s">
        <v>559</v>
      </c>
      <c r="I1128" s="87" t="str">
        <f t="shared" si="46"/>
        <v>Golay0140_S0995</v>
      </c>
      <c r="J1128" s="87" t="str">
        <f t="shared" si="47"/>
        <v>gtaCGTGATCCGCTAcgACACACCGCCCGTCGCTACT</v>
      </c>
      <c r="K1128" s="54" t="s">
        <v>620</v>
      </c>
      <c r="L1128" s="60" t="s">
        <v>1925</v>
      </c>
      <c r="M1128" s="54" t="s">
        <v>561</v>
      </c>
      <c r="N1128" s="85">
        <v>5</v>
      </c>
      <c r="O1128" s="54" t="s">
        <v>564</v>
      </c>
      <c r="P1128" s="54">
        <v>37</v>
      </c>
    </row>
    <row r="1129" spans="2:16">
      <c r="B1129" s="54" t="s">
        <v>32</v>
      </c>
      <c r="C1129" s="54" t="s">
        <v>1899</v>
      </c>
      <c r="D1129" s="54" t="s">
        <v>507</v>
      </c>
      <c r="E1129" s="60" t="s">
        <v>508</v>
      </c>
      <c r="F1129" s="85" t="s">
        <v>557</v>
      </c>
      <c r="G1129" s="85" t="s">
        <v>558</v>
      </c>
      <c r="H1129" s="86" t="s">
        <v>559</v>
      </c>
      <c r="I1129" s="87" t="str">
        <f t="shared" si="46"/>
        <v>Golay0141_S0956</v>
      </c>
      <c r="J1129" s="87" t="str">
        <f t="shared" si="47"/>
        <v>gtaGGTTATTTGGCGcgACACACCGCCCGTCGCTACT</v>
      </c>
      <c r="K1129" s="54" t="s">
        <v>620</v>
      </c>
      <c r="L1129" s="60" t="s">
        <v>1925</v>
      </c>
      <c r="M1129" s="54" t="s">
        <v>561</v>
      </c>
      <c r="N1129" s="85">
        <v>5</v>
      </c>
      <c r="O1129" s="54" t="s">
        <v>564</v>
      </c>
      <c r="P1129" s="54">
        <v>37</v>
      </c>
    </row>
    <row r="1130" spans="2:16">
      <c r="B1130" s="54" t="s">
        <v>31</v>
      </c>
      <c r="C1130" s="54" t="s">
        <v>1900</v>
      </c>
      <c r="D1130" s="54" t="s">
        <v>509</v>
      </c>
      <c r="E1130" s="60" t="s">
        <v>510</v>
      </c>
      <c r="F1130" s="85" t="s">
        <v>557</v>
      </c>
      <c r="G1130" s="85" t="s">
        <v>558</v>
      </c>
      <c r="H1130" s="86" t="s">
        <v>559</v>
      </c>
      <c r="I1130" s="87" t="str">
        <f t="shared" si="46"/>
        <v>Golay1510_S0970</v>
      </c>
      <c r="J1130" s="87" t="str">
        <f t="shared" si="47"/>
        <v>gtaACGGTACCCTACcgACACACCGCCCGTCGCTACT</v>
      </c>
      <c r="K1130" s="54" t="s">
        <v>620</v>
      </c>
      <c r="L1130" s="60" t="s">
        <v>1925</v>
      </c>
      <c r="M1130" s="54" t="s">
        <v>561</v>
      </c>
      <c r="N1130" s="85">
        <v>5</v>
      </c>
      <c r="O1130" s="54" t="s">
        <v>564</v>
      </c>
      <c r="P1130" s="54">
        <v>37</v>
      </c>
    </row>
    <row r="1131" spans="2:16">
      <c r="B1131" s="54" t="s">
        <v>30</v>
      </c>
      <c r="C1131" s="54" t="s">
        <v>1901</v>
      </c>
      <c r="D1131" s="54" t="s">
        <v>511</v>
      </c>
      <c r="E1131" s="60" t="s">
        <v>512</v>
      </c>
      <c r="F1131" s="85" t="s">
        <v>557</v>
      </c>
      <c r="G1131" s="85" t="s">
        <v>558</v>
      </c>
      <c r="H1131" s="86" t="s">
        <v>559</v>
      </c>
      <c r="I1131" s="87" t="str">
        <f t="shared" si="46"/>
        <v>Golay1511_S0790</v>
      </c>
      <c r="J1131" s="87" t="str">
        <f t="shared" si="47"/>
        <v>gtaTCATAGGGTAGTcgACACACCGCCCGTCGCTACT</v>
      </c>
      <c r="K1131" s="54" t="s">
        <v>620</v>
      </c>
      <c r="L1131" s="60" t="s">
        <v>1925</v>
      </c>
      <c r="M1131" s="54" t="s">
        <v>561</v>
      </c>
      <c r="N1131" s="85">
        <v>5</v>
      </c>
      <c r="O1131" s="54" t="s">
        <v>564</v>
      </c>
      <c r="P1131" s="54">
        <v>37</v>
      </c>
    </row>
    <row r="1132" spans="2:16">
      <c r="B1132" s="54" t="s">
        <v>29</v>
      </c>
      <c r="C1132" s="54" t="s">
        <v>1902</v>
      </c>
      <c r="D1132" s="54" t="s">
        <v>513</v>
      </c>
      <c r="E1132" s="60" t="s">
        <v>514</v>
      </c>
      <c r="F1132" s="85" t="s">
        <v>557</v>
      </c>
      <c r="G1132" s="85" t="s">
        <v>558</v>
      </c>
      <c r="H1132" s="86" t="s">
        <v>559</v>
      </c>
      <c r="I1132" s="87" t="str">
        <f t="shared" si="46"/>
        <v>Golay1512_S0890</v>
      </c>
      <c r="J1132" s="87" t="str">
        <f t="shared" si="47"/>
        <v>gtaATGGAGTTGTTGcgACACACCGCCCGTCGCTACT</v>
      </c>
      <c r="K1132" s="54" t="s">
        <v>620</v>
      </c>
      <c r="L1132" s="60" t="s">
        <v>1925</v>
      </c>
      <c r="M1132" s="54" t="s">
        <v>561</v>
      </c>
      <c r="N1132" s="85">
        <v>5</v>
      </c>
      <c r="O1132" s="54" t="s">
        <v>564</v>
      </c>
      <c r="P1132" s="54">
        <v>37</v>
      </c>
    </row>
    <row r="1133" spans="2:16">
      <c r="B1133" s="54" t="s">
        <v>28</v>
      </c>
      <c r="C1133" s="54" t="s">
        <v>1903</v>
      </c>
      <c r="D1133" s="54" t="s">
        <v>515</v>
      </c>
      <c r="E1133" s="60" t="s">
        <v>516</v>
      </c>
      <c r="F1133" s="85" t="s">
        <v>557</v>
      </c>
      <c r="G1133" s="85" t="s">
        <v>558</v>
      </c>
      <c r="H1133" s="86" t="s">
        <v>559</v>
      </c>
      <c r="I1133" s="87" t="str">
        <f t="shared" si="46"/>
        <v>Golay1513_S0648</v>
      </c>
      <c r="J1133" s="87" t="str">
        <f t="shared" si="47"/>
        <v>gtaCGTATCTCAGGAcgACACACCGCCCGTCGCTACT</v>
      </c>
      <c r="K1133" s="54" t="s">
        <v>620</v>
      </c>
      <c r="L1133" s="60" t="s">
        <v>1925</v>
      </c>
      <c r="M1133" s="54" t="s">
        <v>561</v>
      </c>
      <c r="N1133" s="85">
        <v>5</v>
      </c>
      <c r="O1133" s="54" t="s">
        <v>564</v>
      </c>
      <c r="P1133" s="54">
        <v>37</v>
      </c>
    </row>
    <row r="1134" spans="2:16">
      <c r="B1134" s="54" t="s">
        <v>27</v>
      </c>
      <c r="C1134" s="84" t="s">
        <v>1904</v>
      </c>
      <c r="D1134" s="54" t="s">
        <v>517</v>
      </c>
      <c r="E1134" s="60" t="s">
        <v>518</v>
      </c>
      <c r="F1134" s="85" t="s">
        <v>557</v>
      </c>
      <c r="G1134" s="85" t="s">
        <v>558</v>
      </c>
      <c r="H1134" s="86" t="s">
        <v>559</v>
      </c>
      <c r="I1134" s="87" t="str">
        <f t="shared" si="46"/>
        <v>Golay1514_SNEG15</v>
      </c>
      <c r="J1134" s="87" t="str">
        <f t="shared" si="47"/>
        <v>gtaTAGTTCGGTGACcgACACACCGCCCGTCGCTACT</v>
      </c>
      <c r="K1134" s="54" t="s">
        <v>620</v>
      </c>
      <c r="L1134" s="60" t="s">
        <v>1925</v>
      </c>
      <c r="M1134" s="54" t="s">
        <v>561</v>
      </c>
      <c r="N1134" s="85">
        <v>5</v>
      </c>
      <c r="O1134" s="54" t="s">
        <v>565</v>
      </c>
      <c r="P1134" s="54">
        <v>37</v>
      </c>
    </row>
    <row r="1135" spans="2:16">
      <c r="B1135" s="54" t="s">
        <v>26</v>
      </c>
      <c r="C1135" s="54" t="s">
        <v>1905</v>
      </c>
      <c r="D1135" s="54" t="s">
        <v>519</v>
      </c>
      <c r="E1135" s="60" t="s">
        <v>520</v>
      </c>
      <c r="F1135" s="85" t="s">
        <v>557</v>
      </c>
      <c r="G1135" s="85" t="s">
        <v>558</v>
      </c>
      <c r="H1135" s="86" t="s">
        <v>559</v>
      </c>
      <c r="I1135" s="87" t="str">
        <f t="shared" si="46"/>
        <v>Golay1515_S0474</v>
      </c>
      <c r="J1135" s="87" t="str">
        <f t="shared" si="47"/>
        <v>gtaCCATGGCTGTGTcgACACACCGCCCGTCGCTACT</v>
      </c>
      <c r="K1135" s="54" t="s">
        <v>620</v>
      </c>
      <c r="L1135" s="60" t="s">
        <v>1925</v>
      </c>
      <c r="M1135" s="54" t="s">
        <v>561</v>
      </c>
      <c r="N1135" s="85">
        <v>5</v>
      </c>
      <c r="O1135" s="54" t="s">
        <v>564</v>
      </c>
      <c r="P1135" s="54">
        <v>37</v>
      </c>
    </row>
    <row r="1136" spans="2:16">
      <c r="B1136" s="54" t="s">
        <v>24</v>
      </c>
      <c r="C1136" s="54" t="s">
        <v>1906</v>
      </c>
      <c r="D1136" s="54" t="s">
        <v>521</v>
      </c>
      <c r="E1136" s="60" t="s">
        <v>522</v>
      </c>
      <c r="F1136" s="85" t="s">
        <v>557</v>
      </c>
      <c r="G1136" s="85" t="s">
        <v>558</v>
      </c>
      <c r="H1136" s="86" t="s">
        <v>559</v>
      </c>
      <c r="I1136" s="87" t="str">
        <f t="shared" si="46"/>
        <v>Golay1516_S0458</v>
      </c>
      <c r="J1136" s="87" t="str">
        <f t="shared" si="47"/>
        <v>gtaCTAGTCGCTGGTcgACACACCGCCCGTCGCTACT</v>
      </c>
      <c r="K1136" s="54" t="s">
        <v>620</v>
      </c>
      <c r="L1136" s="60" t="s">
        <v>1925</v>
      </c>
      <c r="M1136" s="54" t="s">
        <v>561</v>
      </c>
      <c r="N1136" s="85">
        <v>5</v>
      </c>
      <c r="O1136" s="54" t="s">
        <v>564</v>
      </c>
      <c r="P1136" s="54">
        <v>37</v>
      </c>
    </row>
    <row r="1137" spans="2:16">
      <c r="B1137" s="54" t="s">
        <v>23</v>
      </c>
      <c r="C1137" s="54" t="s">
        <v>1907</v>
      </c>
      <c r="D1137" s="54" t="s">
        <v>523</v>
      </c>
      <c r="E1137" s="60" t="s">
        <v>524</v>
      </c>
      <c r="F1137" s="85" t="s">
        <v>557</v>
      </c>
      <c r="G1137" s="85" t="s">
        <v>558</v>
      </c>
      <c r="H1137" s="86" t="s">
        <v>559</v>
      </c>
      <c r="I1137" s="87" t="str">
        <f t="shared" si="46"/>
        <v>Golay1517_S0941</v>
      </c>
      <c r="J1137" s="87" t="str">
        <f t="shared" si="47"/>
        <v>gtaTCCAAGCGTCACcgACACACCGCCCGTCGCTACT</v>
      </c>
      <c r="K1137" s="54" t="s">
        <v>620</v>
      </c>
      <c r="L1137" s="60" t="s">
        <v>1925</v>
      </c>
      <c r="M1137" s="54" t="s">
        <v>561</v>
      </c>
      <c r="N1137" s="85">
        <v>5</v>
      </c>
      <c r="O1137" s="54" t="s">
        <v>564</v>
      </c>
      <c r="P1137" s="54">
        <v>37</v>
      </c>
    </row>
    <row r="1138" spans="2:16">
      <c r="B1138" s="54" t="s">
        <v>22</v>
      </c>
      <c r="C1138" s="54" t="s">
        <v>1908</v>
      </c>
      <c r="D1138" s="54" t="s">
        <v>525</v>
      </c>
      <c r="E1138" s="60" t="s">
        <v>526</v>
      </c>
      <c r="F1138" s="85" t="s">
        <v>557</v>
      </c>
      <c r="G1138" s="85" t="s">
        <v>558</v>
      </c>
      <c r="H1138" s="86" t="s">
        <v>559</v>
      </c>
      <c r="I1138" s="87" t="str">
        <f t="shared" si="46"/>
        <v>Golay1518_S0919</v>
      </c>
      <c r="J1138" s="87" t="str">
        <f t="shared" si="47"/>
        <v>gtaGCTTCATTTCTGcgACACACCGCCCGTCGCTACT</v>
      </c>
      <c r="K1138" s="54" t="s">
        <v>620</v>
      </c>
      <c r="L1138" s="60" t="s">
        <v>1925</v>
      </c>
      <c r="M1138" s="54" t="s">
        <v>561</v>
      </c>
      <c r="N1138" s="85">
        <v>5</v>
      </c>
      <c r="O1138" s="54" t="s">
        <v>564</v>
      </c>
      <c r="P1138" s="54">
        <v>37</v>
      </c>
    </row>
    <row r="1139" spans="2:16">
      <c r="B1139" s="54" t="s">
        <v>21</v>
      </c>
      <c r="C1139" s="54" t="s">
        <v>1909</v>
      </c>
      <c r="D1139" s="54" t="s">
        <v>527</v>
      </c>
      <c r="E1139" s="60" t="s">
        <v>528</v>
      </c>
      <c r="F1139" s="85" t="s">
        <v>557</v>
      </c>
      <c r="G1139" s="85" t="s">
        <v>558</v>
      </c>
      <c r="H1139" s="86" t="s">
        <v>559</v>
      </c>
      <c r="I1139" s="87" t="str">
        <f t="shared" si="46"/>
        <v>Golay1519_S0700</v>
      </c>
      <c r="J1139" s="87" t="str">
        <f t="shared" si="47"/>
        <v>gtaAACTTGGCCGTAcgACACACCGCCCGTCGCTACT</v>
      </c>
      <c r="K1139" s="54" t="s">
        <v>620</v>
      </c>
      <c r="L1139" s="60" t="s">
        <v>1925</v>
      </c>
      <c r="M1139" s="54" t="s">
        <v>561</v>
      </c>
      <c r="N1139" s="85">
        <v>5</v>
      </c>
      <c r="O1139" s="54" t="s">
        <v>564</v>
      </c>
      <c r="P1139" s="54">
        <v>37</v>
      </c>
    </row>
    <row r="1140" spans="2:16">
      <c r="B1140" s="54" t="s">
        <v>20</v>
      </c>
      <c r="C1140" s="54" t="s">
        <v>1910</v>
      </c>
      <c r="D1140" s="54" t="s">
        <v>529</v>
      </c>
      <c r="E1140" s="60" t="s">
        <v>530</v>
      </c>
      <c r="F1140" s="85" t="s">
        <v>557</v>
      </c>
      <c r="G1140" s="85" t="s">
        <v>558</v>
      </c>
      <c r="H1140" s="86" t="s">
        <v>559</v>
      </c>
      <c r="I1140" s="87" t="str">
        <f t="shared" si="46"/>
        <v>Golay1520_S0495</v>
      </c>
      <c r="J1140" s="87" t="str">
        <f t="shared" si="47"/>
        <v>gtaCATACGATACAGcgACACACCGCCCGTCGCTACT</v>
      </c>
      <c r="K1140" s="54" t="s">
        <v>620</v>
      </c>
      <c r="L1140" s="60" t="s">
        <v>1925</v>
      </c>
      <c r="M1140" s="54" t="s">
        <v>561</v>
      </c>
      <c r="N1140" s="85">
        <v>5</v>
      </c>
      <c r="O1140" s="54" t="s">
        <v>564</v>
      </c>
      <c r="P1140" s="54">
        <v>37</v>
      </c>
    </row>
    <row r="1141" spans="2:16">
      <c r="B1141" s="54" t="s">
        <v>19</v>
      </c>
      <c r="C1141" s="54" t="s">
        <v>1911</v>
      </c>
      <c r="D1141" s="54" t="s">
        <v>531</v>
      </c>
      <c r="E1141" s="60" t="s">
        <v>532</v>
      </c>
      <c r="F1141" s="85" t="s">
        <v>557</v>
      </c>
      <c r="G1141" s="85" t="s">
        <v>558</v>
      </c>
      <c r="H1141" s="86" t="s">
        <v>559</v>
      </c>
      <c r="I1141" s="87" t="str">
        <f t="shared" si="46"/>
        <v>Golay1521_S0989</v>
      </c>
      <c r="J1141" s="87" t="str">
        <f t="shared" si="47"/>
        <v>gtaGGTTGAGAAGAGcgACACACCGCCCGTCGCTACT</v>
      </c>
      <c r="K1141" s="54" t="s">
        <v>620</v>
      </c>
      <c r="L1141" s="60" t="s">
        <v>1925</v>
      </c>
      <c r="M1141" s="54" t="s">
        <v>561</v>
      </c>
      <c r="N1141" s="85">
        <v>5</v>
      </c>
      <c r="O1141" s="54" t="s">
        <v>564</v>
      </c>
      <c r="P1141" s="54">
        <v>37</v>
      </c>
    </row>
    <row r="1142" spans="2:16">
      <c r="B1142" s="54" t="s">
        <v>18</v>
      </c>
      <c r="C1142" s="54" t="s">
        <v>1912</v>
      </c>
      <c r="D1142" s="54" t="s">
        <v>533</v>
      </c>
      <c r="E1142" s="60" t="s">
        <v>534</v>
      </c>
      <c r="F1142" s="85" t="s">
        <v>557</v>
      </c>
      <c r="G1142" s="85" t="s">
        <v>558</v>
      </c>
      <c r="H1142" s="86" t="s">
        <v>559</v>
      </c>
      <c r="I1142" s="87" t="str">
        <f t="shared" si="46"/>
        <v>Golay1522_S1057</v>
      </c>
      <c r="J1142" s="87" t="str">
        <f t="shared" si="47"/>
        <v>gtaCTGGGAGTTGTTcgACACACCGCCCGTCGCTACT</v>
      </c>
      <c r="K1142" s="54" t="s">
        <v>620</v>
      </c>
      <c r="L1142" s="60" t="s">
        <v>1925</v>
      </c>
      <c r="M1142" s="54" t="s">
        <v>561</v>
      </c>
      <c r="N1142" s="85">
        <v>5</v>
      </c>
      <c r="O1142" s="54" t="s">
        <v>564</v>
      </c>
      <c r="P1142" s="54">
        <v>37</v>
      </c>
    </row>
    <row r="1143" spans="2:16">
      <c r="B1143" s="54" t="s">
        <v>17</v>
      </c>
      <c r="C1143" s="54" t="s">
        <v>1913</v>
      </c>
      <c r="D1143" s="54" t="s">
        <v>535</v>
      </c>
      <c r="E1143" s="60" t="s">
        <v>536</v>
      </c>
      <c r="F1143" s="85" t="s">
        <v>557</v>
      </c>
      <c r="G1143" s="85" t="s">
        <v>558</v>
      </c>
      <c r="H1143" s="86" t="s">
        <v>559</v>
      </c>
      <c r="I1143" s="87" t="str">
        <f t="shared" si="46"/>
        <v>Golay1523_S0548</v>
      </c>
      <c r="J1143" s="87" t="str">
        <f t="shared" si="47"/>
        <v>gtaATCATCTCGGCGcgACACACCGCCCGTCGCTACT</v>
      </c>
      <c r="K1143" s="54" t="s">
        <v>620</v>
      </c>
      <c r="L1143" s="60" t="s">
        <v>1925</v>
      </c>
      <c r="M1143" s="54" t="s">
        <v>561</v>
      </c>
      <c r="N1143" s="85">
        <v>5</v>
      </c>
      <c r="O1143" s="54" t="s">
        <v>564</v>
      </c>
      <c r="P1143" s="54">
        <v>37</v>
      </c>
    </row>
    <row r="1144" spans="2:16">
      <c r="B1144" s="54" t="s">
        <v>16</v>
      </c>
      <c r="C1144" s="54" t="s">
        <v>1914</v>
      </c>
      <c r="D1144" s="54" t="s">
        <v>537</v>
      </c>
      <c r="E1144" s="60" t="s">
        <v>538</v>
      </c>
      <c r="F1144" s="85" t="s">
        <v>557</v>
      </c>
      <c r="G1144" s="85" t="s">
        <v>558</v>
      </c>
      <c r="H1144" s="86" t="s">
        <v>559</v>
      </c>
      <c r="I1144" s="87" t="str">
        <f t="shared" si="46"/>
        <v>Golay1524_S0993</v>
      </c>
      <c r="J1144" s="87" t="str">
        <f t="shared" si="47"/>
        <v>gtaATTACCCACAGGcgACACACCGCCCGTCGCTACT</v>
      </c>
      <c r="K1144" s="54" t="s">
        <v>620</v>
      </c>
      <c r="L1144" s="60" t="s">
        <v>1925</v>
      </c>
      <c r="M1144" s="54" t="s">
        <v>561</v>
      </c>
      <c r="N1144" s="85">
        <v>5</v>
      </c>
      <c r="O1144" s="54" t="s">
        <v>564</v>
      </c>
      <c r="P1144" s="54">
        <v>37</v>
      </c>
    </row>
    <row r="1145" spans="2:16">
      <c r="B1145" s="54" t="s">
        <v>15</v>
      </c>
      <c r="C1145" s="54" t="s">
        <v>1915</v>
      </c>
      <c r="D1145" s="54" t="s">
        <v>539</v>
      </c>
      <c r="E1145" s="60" t="s">
        <v>540</v>
      </c>
      <c r="F1145" s="85" t="s">
        <v>557</v>
      </c>
      <c r="G1145" s="85" t="s">
        <v>558</v>
      </c>
      <c r="H1145" s="86" t="s">
        <v>559</v>
      </c>
      <c r="I1145" s="87" t="str">
        <f t="shared" si="46"/>
        <v>Golay1525_S0892</v>
      </c>
      <c r="J1145" s="87" t="str">
        <f t="shared" si="47"/>
        <v>gtaCACATCAGCGCTcgACACACCGCCCGTCGCTACT</v>
      </c>
      <c r="K1145" s="54" t="s">
        <v>620</v>
      </c>
      <c r="L1145" s="60" t="s">
        <v>1925</v>
      </c>
      <c r="M1145" s="54" t="s">
        <v>561</v>
      </c>
      <c r="N1145" s="85">
        <v>5</v>
      </c>
      <c r="O1145" s="54" t="s">
        <v>564</v>
      </c>
      <c r="P1145" s="54">
        <v>37</v>
      </c>
    </row>
    <row r="1146" spans="2:16">
      <c r="B1146" s="54" t="s">
        <v>14</v>
      </c>
      <c r="C1146" s="54" t="s">
        <v>1916</v>
      </c>
      <c r="D1146" s="54" t="s">
        <v>541</v>
      </c>
      <c r="E1146" s="60" t="s">
        <v>542</v>
      </c>
      <c r="F1146" s="85" t="s">
        <v>557</v>
      </c>
      <c r="G1146" s="85" t="s">
        <v>558</v>
      </c>
      <c r="H1146" s="86" t="s">
        <v>559</v>
      </c>
      <c r="I1146" s="87" t="str">
        <f t="shared" si="46"/>
        <v>Golay1526_S0372</v>
      </c>
      <c r="J1146" s="87" t="str">
        <f t="shared" si="47"/>
        <v>gtaTGACCATAGTGAcgACACACCGCCCGTCGCTACT</v>
      </c>
      <c r="K1146" s="54" t="s">
        <v>620</v>
      </c>
      <c r="L1146" s="60" t="s">
        <v>1925</v>
      </c>
      <c r="M1146" s="54" t="s">
        <v>561</v>
      </c>
      <c r="N1146" s="85">
        <v>5</v>
      </c>
      <c r="O1146" s="54" t="s">
        <v>564</v>
      </c>
      <c r="P1146" s="54">
        <v>37</v>
      </c>
    </row>
    <row r="1147" spans="2:16">
      <c r="B1147" s="54" t="s">
        <v>13</v>
      </c>
      <c r="C1147" s="54" t="s">
        <v>1917</v>
      </c>
      <c r="D1147" s="54" t="s">
        <v>543</v>
      </c>
      <c r="E1147" s="60" t="s">
        <v>544</v>
      </c>
      <c r="F1147" s="85" t="s">
        <v>557</v>
      </c>
      <c r="G1147" s="85" t="s">
        <v>558</v>
      </c>
      <c r="H1147" s="86" t="s">
        <v>559</v>
      </c>
      <c r="I1147" s="87" t="str">
        <f t="shared" si="46"/>
        <v>Golay1527_S0699</v>
      </c>
      <c r="J1147" s="87" t="str">
        <f t="shared" si="47"/>
        <v>gtaGATAAGCGCCTTcgACACACCGCCCGTCGCTACT</v>
      </c>
      <c r="K1147" s="54" t="s">
        <v>620</v>
      </c>
      <c r="L1147" s="60" t="s">
        <v>1925</v>
      </c>
      <c r="M1147" s="54" t="s">
        <v>561</v>
      </c>
      <c r="N1147" s="85">
        <v>5</v>
      </c>
      <c r="O1147" s="54" t="s">
        <v>564</v>
      </c>
      <c r="P1147" s="54">
        <v>37</v>
      </c>
    </row>
    <row r="1148" spans="2:16">
      <c r="B1148" s="54" t="s">
        <v>12</v>
      </c>
      <c r="C1148" s="54" t="s">
        <v>1918</v>
      </c>
      <c r="D1148" s="54" t="s">
        <v>545</v>
      </c>
      <c r="E1148" s="60" t="s">
        <v>546</v>
      </c>
      <c r="F1148" s="85" t="s">
        <v>557</v>
      </c>
      <c r="G1148" s="85" t="s">
        <v>558</v>
      </c>
      <c r="H1148" s="86" t="s">
        <v>559</v>
      </c>
      <c r="I1148" s="87" t="str">
        <f t="shared" si="46"/>
        <v>Golay1528_S0553</v>
      </c>
      <c r="J1148" s="87" t="str">
        <f t="shared" si="47"/>
        <v>gtaTAGTCTAAGGGTcgACACACCGCCCGTCGCTACT</v>
      </c>
      <c r="K1148" s="54" t="s">
        <v>620</v>
      </c>
      <c r="L1148" s="60" t="s">
        <v>1925</v>
      </c>
      <c r="M1148" s="54" t="s">
        <v>561</v>
      </c>
      <c r="N1148" s="85">
        <v>5</v>
      </c>
      <c r="O1148" s="54" t="s">
        <v>564</v>
      </c>
      <c r="P1148" s="54">
        <v>37</v>
      </c>
    </row>
    <row r="1149" spans="2:16">
      <c r="B1149" s="54" t="s">
        <v>11</v>
      </c>
      <c r="C1149" s="84" t="s">
        <v>1919</v>
      </c>
      <c r="D1149" s="54" t="s">
        <v>547</v>
      </c>
      <c r="E1149" s="60" t="s">
        <v>548</v>
      </c>
      <c r="F1149" s="85" t="s">
        <v>557</v>
      </c>
      <c r="G1149" s="85" t="s">
        <v>558</v>
      </c>
      <c r="H1149" s="86" t="s">
        <v>559</v>
      </c>
      <c r="I1149" s="87" t="str">
        <f t="shared" si="46"/>
        <v>Golay1529_NC12</v>
      </c>
      <c r="J1149" s="87" t="str">
        <f t="shared" si="47"/>
        <v>gtaAATTAGGCGTGTcgACACACCGCCCGTCGCTACT</v>
      </c>
      <c r="K1149" s="54" t="s">
        <v>620</v>
      </c>
      <c r="L1149" s="60" t="s">
        <v>1925</v>
      </c>
      <c r="M1149" s="54" t="s">
        <v>561</v>
      </c>
      <c r="N1149" s="85">
        <v>5</v>
      </c>
      <c r="O1149" s="54" t="s">
        <v>565</v>
      </c>
      <c r="P1149" s="54">
        <v>37</v>
      </c>
    </row>
    <row r="1150" spans="2:16">
      <c r="B1150" s="54" t="s">
        <v>10</v>
      </c>
      <c r="C1150" s="84" t="s">
        <v>1920</v>
      </c>
      <c r="D1150" s="54" t="s">
        <v>549</v>
      </c>
      <c r="E1150" s="60" t="s">
        <v>550</v>
      </c>
      <c r="F1150" s="85" t="s">
        <v>557</v>
      </c>
      <c r="G1150" s="85" t="s">
        <v>558</v>
      </c>
      <c r="H1150" s="86" t="s">
        <v>559</v>
      </c>
      <c r="I1150" s="87" t="str">
        <f t="shared" si="46"/>
        <v>Golay1530_S0808D</v>
      </c>
      <c r="J1150" s="87" t="str">
        <f t="shared" si="47"/>
        <v>gtaTGCTCTTGCTCTcgACACACCGCCCGTCGCTACT</v>
      </c>
      <c r="K1150" s="54" t="s">
        <v>620</v>
      </c>
      <c r="L1150" s="60" t="s">
        <v>1925</v>
      </c>
      <c r="M1150" s="54" t="s">
        <v>561</v>
      </c>
      <c r="N1150" s="85">
        <v>5</v>
      </c>
      <c r="O1150" s="54" t="s">
        <v>564</v>
      </c>
      <c r="P1150" s="54">
        <v>37</v>
      </c>
    </row>
    <row r="1151" spans="2:16">
      <c r="B1151" s="54" t="s">
        <v>9</v>
      </c>
      <c r="C1151" s="84" t="s">
        <v>1921</v>
      </c>
      <c r="D1151" s="54" t="s">
        <v>551</v>
      </c>
      <c r="E1151" s="60" t="s">
        <v>552</v>
      </c>
      <c r="F1151" s="85" t="s">
        <v>557</v>
      </c>
      <c r="G1151" s="85" t="s">
        <v>558</v>
      </c>
      <c r="H1151" s="86" t="s">
        <v>559</v>
      </c>
      <c r="I1151" s="87" t="str">
        <f t="shared" si="46"/>
        <v>Golay1531_S0404D</v>
      </c>
      <c r="J1151" s="87" t="str">
        <f t="shared" si="47"/>
        <v>gtaTCCACTAGAGCAcgACACACCGCCCGTCGCTACT</v>
      </c>
      <c r="K1151" s="54" t="s">
        <v>620</v>
      </c>
      <c r="L1151" s="60" t="s">
        <v>1925</v>
      </c>
      <c r="M1151" s="54" t="s">
        <v>561</v>
      </c>
      <c r="N1151" s="85">
        <v>5</v>
      </c>
      <c r="O1151" s="54" t="s">
        <v>564</v>
      </c>
      <c r="P1151" s="54">
        <v>37</v>
      </c>
    </row>
    <row r="1152" spans="2:16">
      <c r="B1152" s="54" t="s">
        <v>8</v>
      </c>
      <c r="C1152" s="84" t="s">
        <v>1922</v>
      </c>
      <c r="D1152" s="54" t="s">
        <v>553</v>
      </c>
      <c r="E1152" s="60" t="s">
        <v>554</v>
      </c>
      <c r="F1152" s="85" t="s">
        <v>557</v>
      </c>
      <c r="G1152" s="85" t="s">
        <v>558</v>
      </c>
      <c r="H1152" s="86" t="s">
        <v>559</v>
      </c>
      <c r="I1152" s="87" t="str">
        <f t="shared" si="46"/>
        <v>Golay1532_S1001D</v>
      </c>
      <c r="J1152" s="87" t="str">
        <f t="shared" si="47"/>
        <v>gtaCATTGCAAAGCAcgACACACCGCCCGTCGCTACT</v>
      </c>
      <c r="K1152" s="54" t="s">
        <v>620</v>
      </c>
      <c r="L1152" s="60" t="s">
        <v>1925</v>
      </c>
      <c r="M1152" s="54" t="s">
        <v>561</v>
      </c>
      <c r="N1152" s="85">
        <v>5</v>
      </c>
      <c r="O1152" s="54" t="s">
        <v>564</v>
      </c>
      <c r="P1152" s="54">
        <v>37</v>
      </c>
    </row>
    <row r="1153" spans="1:18">
      <c r="A1153" s="115"/>
      <c r="B1153" s="115" t="s">
        <v>7</v>
      </c>
      <c r="C1153" s="120" t="s">
        <v>1923</v>
      </c>
      <c r="D1153" s="115" t="s">
        <v>555</v>
      </c>
      <c r="E1153" s="116" t="s">
        <v>556</v>
      </c>
      <c r="F1153" s="117" t="s">
        <v>557</v>
      </c>
      <c r="G1153" s="117" t="s">
        <v>558</v>
      </c>
      <c r="H1153" s="118" t="s">
        <v>559</v>
      </c>
      <c r="I1153" s="119" t="str">
        <f t="shared" si="46"/>
        <v>Golay1533_S0939D</v>
      </c>
      <c r="J1153" s="119" t="str">
        <f t="shared" si="47"/>
        <v>gtaGACGGCTATGTTcgACACACCGCCCGTCGCTACT</v>
      </c>
      <c r="K1153" s="115" t="s">
        <v>620</v>
      </c>
      <c r="L1153" s="116" t="s">
        <v>1925</v>
      </c>
      <c r="M1153" s="115" t="s">
        <v>561</v>
      </c>
      <c r="N1153" s="117">
        <v>5</v>
      </c>
      <c r="O1153" s="115" t="s">
        <v>564</v>
      </c>
      <c r="P1153" s="115">
        <v>37</v>
      </c>
      <c r="Q1153" s="115"/>
      <c r="R1153" s="115"/>
    </row>
  </sheetData>
  <conditionalFormatting sqref="C1">
    <cfRule type="duplicateValues" dxfId="28" priority="31"/>
    <cfRule type="duplicateValues" dxfId="27" priority="32"/>
  </conditionalFormatting>
  <conditionalFormatting sqref="C1">
    <cfRule type="duplicateValues" dxfId="26" priority="33"/>
  </conditionalFormatting>
  <conditionalFormatting sqref="C1154:C1048576 C1">
    <cfRule type="duplicateValues" dxfId="25" priority="30"/>
  </conditionalFormatting>
  <conditionalFormatting sqref="C2:C97">
    <cfRule type="duplicateValues" dxfId="24" priority="29"/>
  </conditionalFormatting>
  <conditionalFormatting sqref="C1154:C1048576 C1:C97">
    <cfRule type="duplicateValues" dxfId="23" priority="28"/>
  </conditionalFormatting>
  <conditionalFormatting sqref="C1154:C1048576">
    <cfRule type="duplicateValues" dxfId="22" priority="27"/>
  </conditionalFormatting>
  <conditionalFormatting sqref="C98:C193">
    <cfRule type="duplicateValues" dxfId="21" priority="26"/>
  </conditionalFormatting>
  <conditionalFormatting sqref="C98:C193">
    <cfRule type="duplicateValues" dxfId="20" priority="25"/>
  </conditionalFormatting>
  <conditionalFormatting sqref="C194:C289">
    <cfRule type="duplicateValues" dxfId="19" priority="20"/>
  </conditionalFormatting>
  <conditionalFormatting sqref="C194:C289">
    <cfRule type="duplicateValues" dxfId="18" priority="19"/>
  </conditionalFormatting>
  <conditionalFormatting sqref="C290:C385">
    <cfRule type="duplicateValues" dxfId="17" priority="18"/>
  </conditionalFormatting>
  <conditionalFormatting sqref="C290:C385">
    <cfRule type="duplicateValues" dxfId="16" priority="17"/>
  </conditionalFormatting>
  <conditionalFormatting sqref="C386:C481">
    <cfRule type="duplicateValues" dxfId="15" priority="16"/>
  </conditionalFormatting>
  <conditionalFormatting sqref="C386:C481">
    <cfRule type="duplicateValues" dxfId="14" priority="15"/>
  </conditionalFormatting>
  <conditionalFormatting sqref="C482:C577">
    <cfRule type="duplicateValues" dxfId="13" priority="14"/>
  </conditionalFormatting>
  <conditionalFormatting sqref="C482:C577">
    <cfRule type="duplicateValues" dxfId="12" priority="13"/>
  </conditionalFormatting>
  <conditionalFormatting sqref="C578:C673">
    <cfRule type="duplicateValues" dxfId="11" priority="12"/>
  </conditionalFormatting>
  <conditionalFormatting sqref="C578:C673">
    <cfRule type="duplicateValues" dxfId="10" priority="11"/>
  </conditionalFormatting>
  <conditionalFormatting sqref="C674:C769">
    <cfRule type="duplicateValues" dxfId="9" priority="10"/>
  </conditionalFormatting>
  <conditionalFormatting sqref="C674:C769">
    <cfRule type="duplicateValues" dxfId="8" priority="9"/>
  </conditionalFormatting>
  <conditionalFormatting sqref="C770:C865">
    <cfRule type="duplicateValues" dxfId="7" priority="8"/>
  </conditionalFormatting>
  <conditionalFormatting sqref="C770:C865">
    <cfRule type="duplicateValues" dxfId="6" priority="7"/>
  </conditionalFormatting>
  <conditionalFormatting sqref="C866:C961">
    <cfRule type="duplicateValues" dxfId="5" priority="6"/>
  </conditionalFormatting>
  <conditionalFormatting sqref="C866:C961">
    <cfRule type="duplicateValues" dxfId="4" priority="5"/>
  </conditionalFormatting>
  <conditionalFormatting sqref="C962:C1057">
    <cfRule type="duplicateValues" dxfId="3" priority="4"/>
  </conditionalFormatting>
  <conditionalFormatting sqref="C962:C1057">
    <cfRule type="duplicateValues" dxfId="2" priority="3"/>
  </conditionalFormatting>
  <conditionalFormatting sqref="C1058:C1153">
    <cfRule type="duplicateValues" dxfId="1" priority="2"/>
  </conditionalFormatting>
  <conditionalFormatting sqref="C1058:C1153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p89_MS.TR1</vt:lpstr>
      <vt:lpstr>p89_16SV4_SILVER</vt:lpstr>
      <vt:lpstr>p89_ITS1_SILVER</vt:lpstr>
    </vt:vector>
  </TitlesOfParts>
  <Company>Albert Einstein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Gradissimo</dc:creator>
  <cp:lastModifiedBy>Ana Gradissimo</cp:lastModifiedBy>
  <cp:lastPrinted>2021-08-23T20:38:45Z</cp:lastPrinted>
  <dcterms:created xsi:type="dcterms:W3CDTF">2015-05-15T18:25:00Z</dcterms:created>
  <dcterms:modified xsi:type="dcterms:W3CDTF">2021-09-15T16:44:40Z</dcterms:modified>
</cp:coreProperties>
</file>