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timelines/timeline1.xml" ContentType="application/vnd.ms-excel.timelin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gitHub\Dashboard\"/>
    </mc:Choice>
  </mc:AlternateContent>
  <xr:revisionPtr revIDLastSave="0" documentId="8_{2F922FBD-2545-499E-A032-A626AB26B164}" xr6:coauthVersionLast="46" xr6:coauthVersionMax="46" xr10:uidLastSave="{00000000-0000-0000-0000-000000000000}"/>
  <bookViews>
    <workbookView showSheetTabs="0" xWindow="-120" yWindow="-120" windowWidth="20730" windowHeight="11160" firstSheet="4" xr2:uid="{00000000-000D-0000-FFFF-FFFF00000000}"/>
  </bookViews>
  <sheets>
    <sheet name="PAINEL" sheetId="6" r:id="rId1"/>
    <sheet name="ATENDIMENTOS" sheetId="1" r:id="rId2"/>
    <sheet name="ANALITICO - GERAL" sheetId="2" r:id="rId3"/>
    <sheet name="ANALÍTICO - PRIORIDADES" sheetId="11" r:id="rId4"/>
    <sheet name="ANALÍTICO - DT.ABERTURA" sheetId="3" r:id="rId5"/>
    <sheet name="ANALÍTICO - SISTEMAS" sheetId="7" r:id="rId6"/>
  </sheets>
  <definedNames>
    <definedName name="NativeTimeline_DATA_ABERTURA">#N/A</definedName>
    <definedName name="SegmentaçãodeDados_ÁREA">#N/A</definedName>
    <definedName name="SegmentaçãodeDados_ATENDENTE">#N/A</definedName>
    <definedName name="SegmentaçãodeDados_PRIORIDADE">#N/A</definedName>
    <definedName name="SegmentaçãodeDados_PRIORIDADE1">#N/A</definedName>
    <definedName name="SegmentaçãodeDados_SISTEMA">#N/A</definedName>
    <definedName name="SegmentaçãodeDados_SISTEMA1">#N/A</definedName>
  </definedNames>
  <calcPr calcId="181029"/>
  <pivotCaches>
    <pivotCache cacheId="4" r:id="rId7"/>
    <pivotCache cacheId="14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3" l="1"/>
  <c r="F1" i="2" l="1"/>
  <c r="L1" i="11"/>
  <c r="K1" i="7"/>
  <c r="E17" i="7"/>
  <c r="E16" i="7"/>
  <c r="E15" i="7"/>
  <c r="H5" i="7"/>
  <c r="E14" i="7"/>
  <c r="E18" i="7" l="1"/>
  <c r="I8" i="7" s="1"/>
  <c r="I1" i="1"/>
  <c r="Q1" i="6"/>
  <c r="F12" i="3"/>
  <c r="H8" i="7" l="1"/>
  <c r="G15" i="3"/>
  <c r="F15" i="3"/>
</calcChain>
</file>

<file path=xl/sharedStrings.xml><?xml version="1.0" encoding="utf-8"?>
<sst xmlns="http://schemas.openxmlformats.org/spreadsheetml/2006/main" count="935" uniqueCount="226">
  <si>
    <t>DATA ABERTURA</t>
  </si>
  <si>
    <t>Nº.CHAMADO</t>
  </si>
  <si>
    <t>ÁREA</t>
  </si>
  <si>
    <t>SISTEMA</t>
  </si>
  <si>
    <t>SOLICITANTE</t>
  </si>
  <si>
    <t>SOLICITAÇÃO</t>
  </si>
  <si>
    <t>PRIORIDADE</t>
  </si>
  <si>
    <t>RESOLUÇÃO</t>
  </si>
  <si>
    <t>PRAZO ATENDIMENTO</t>
  </si>
  <si>
    <t>ATENDENTE</t>
  </si>
  <si>
    <t>DATA
ENCERRAMENTO</t>
  </si>
  <si>
    <t>DATA
ABERTURA</t>
  </si>
  <si>
    <t>GOF</t>
  </si>
  <si>
    <t>SGO</t>
  </si>
  <si>
    <t>MICHELLE SANTOS</t>
  </si>
  <si>
    <t>Problema no lançamento da data do fornecedor.</t>
  </si>
  <si>
    <t>ALTA</t>
  </si>
  <si>
    <t>KLEBER ALVES</t>
  </si>
  <si>
    <t>Exclusão do cadastro para cadastar novamente com a informação solicitada.</t>
  </si>
  <si>
    <t>DNR</t>
  </si>
  <si>
    <t>GCDE</t>
  </si>
  <si>
    <t>PEDRO VINICIUS</t>
  </si>
  <si>
    <t>Reestruturação de acuse dos recebimentos e recepção de documentos.</t>
  </si>
  <si>
    <t>MÉDIA</t>
  </si>
  <si>
    <t>CAMILA MONTEIRO</t>
  </si>
  <si>
    <t>GDM</t>
  </si>
  <si>
    <t>Alteração no filtro de data do relatório RETORNO SBK para (01/01/2017).</t>
  </si>
  <si>
    <t>Ajuste no sistema para baixa de pendências e estruturação de relatórios.</t>
  </si>
  <si>
    <t>A solicitação não se encaixa como atendimento e sim como uma nova demanda.</t>
  </si>
  <si>
    <t>GPD</t>
  </si>
  <si>
    <t>Ajuste no processo de exclusão de processos cadastrados indevidamente.</t>
  </si>
  <si>
    <t>Alteração no código do formulário, porém uma vez que a exclusão é realizada pelo analista o processo é irreversível.</t>
  </si>
  <si>
    <t>MALA DIRETA</t>
  </si>
  <si>
    <t>Erro de e-mails direcionados aos credenciados referente à finalização dos atendimentos.</t>
  </si>
  <si>
    <t>O erro não ocorre dentro do front (sistema) e sim devido à um problema de antivírus que impede a ação.</t>
  </si>
  <si>
    <t>O atualizador do sistema estava corrompido.</t>
  </si>
  <si>
    <t>Reparo do atualizador.</t>
  </si>
  <si>
    <t>FORMULÁRIO NEGOCIAL</t>
  </si>
  <si>
    <t>MARCOS GONÇALVES</t>
  </si>
  <si>
    <t>Erro na geração do relatório gerencial.</t>
  </si>
  <si>
    <t>O robô PCCOM foi ajustado para ler o layout e assim capturar as informações necessárias.</t>
  </si>
  <si>
    <t>Operador não consegue abrir o front.</t>
  </si>
  <si>
    <t>O sistema foi instalado novamente.</t>
  </si>
  <si>
    <t>Alteração dos documentos do checklist (acrescentar e remover), habilitar processos de exclusão na tela do IBJ. Alterar o diretório do front e habilitar os usuários para ter o acesso.</t>
  </si>
  <si>
    <t>BAIXA</t>
  </si>
  <si>
    <t>Reenviar os e-mails sinalizados como: Inexistente, Inconsistente e Duplicidade.</t>
  </si>
  <si>
    <t>A analista cancelou o atendimento devido à expiração do prazo interno para enviar os e-mails.</t>
  </si>
  <si>
    <t>GERAR CARTAS</t>
  </si>
  <si>
    <t>O front não está gerando os arquivos em PDF.</t>
  </si>
  <si>
    <t>O front apresentou errod e layout e falha do arquivo DynaLL que habilita as cartas geradas em PDF.</t>
  </si>
  <si>
    <t>DASHBOARD SUBSIDIO</t>
  </si>
  <si>
    <t>MARCIO FIGUEIREDO</t>
  </si>
  <si>
    <t>Erro na importação do arquivo PEOPLE.</t>
  </si>
  <si>
    <t>O layout do arquivo foi ajustado e o sistema atendeu o novo layout.</t>
  </si>
  <si>
    <t>Front apresentou erro de bloqueio.</t>
  </si>
  <si>
    <t>O front foi reiniciado e voltou a executar as atividades normalmente.</t>
  </si>
  <si>
    <t>ANDRE LUIZ ALVARENGA</t>
  </si>
  <si>
    <t>Instalação do front na máquina do analista Fabiano Campana.</t>
  </si>
  <si>
    <t>A instalação foi realizada.</t>
  </si>
  <si>
    <t>BATE VR</t>
  </si>
  <si>
    <t>Instalação nas máquinas dos analistas Yone Marques e Anderson.</t>
  </si>
  <si>
    <t>O sistema foi instalado na máquina dos usuários.</t>
  </si>
  <si>
    <t>O sistema apresenta erros na tela de importação de retornos, exportação de relatórios e validação de permissão dos usuários.</t>
  </si>
  <si>
    <t>Os erros de importação de retornos e exportação de relatórios não foram corrigidos porque não apresentaram problemas, a permissão dos usuários é devido ao perfil de cada usuário cadastrado.</t>
  </si>
  <si>
    <t>Usuário não estava conseguindo cadastrar outro usuário.</t>
  </si>
  <si>
    <t>O usuário não conseguia cadastrar o outro usuário devido ao erro de matrícula.</t>
  </si>
  <si>
    <t>Criar nova regra de cálculo para o sistema calcular feriados que caem em dias da semana.</t>
  </si>
  <si>
    <t>Instalação do sistema na máquina da analista Nadia.</t>
  </si>
  <si>
    <t>O sistema foi instalado corretamente.</t>
  </si>
  <si>
    <t>Erro na recepção dos casos.</t>
  </si>
  <si>
    <t>A rotina foi realizada novamente por não ser constatado erro no sistema.</t>
  </si>
  <si>
    <t>Usuário Jairo não consegue realizar a rotina de importação dos arquivos.</t>
  </si>
  <si>
    <t>Reinstalar o sistema.</t>
  </si>
  <si>
    <t>O sistema foi reinstalado.</t>
  </si>
  <si>
    <t>Instalar o front na máquina da analista Christiane Mary com o mesmo espelho do cadastro do Pedro.</t>
  </si>
  <si>
    <t>O sistema foi instalado e foi realizado o cadastro da analista.</t>
  </si>
  <si>
    <t>CADASTRO DNR</t>
  </si>
  <si>
    <t>Usuário bloqueado na tela de cadastro.</t>
  </si>
  <si>
    <t>Foi criada uma consulta para finalizar o processo do cadastro e assim desbloquear a tela.</t>
  </si>
  <si>
    <t>Exclusão de processo no GPD.</t>
  </si>
  <si>
    <t>Rompimento do sistema.</t>
  </si>
  <si>
    <t>Processo de exclusão foi concluído.</t>
  </si>
  <si>
    <t>O rompimento foi corrigido.</t>
  </si>
  <si>
    <t>Usuário relata a não atualização da "Prazo para Resposta" após o lançamento de uma parcial.</t>
  </si>
  <si>
    <t>A data foi corrigida.</t>
  </si>
  <si>
    <t>Reparo no sistema da analista NADIA.</t>
  </si>
  <si>
    <t>Foi realizada a compactação e reparo do sistema.</t>
  </si>
  <si>
    <t>PRISCILA LUCIO</t>
  </si>
  <si>
    <t>Retirada do monitoramento posto sobre o AK.</t>
  </si>
  <si>
    <t>Foi realizada a exclusão do monitoramento.</t>
  </si>
  <si>
    <t>Exclusão de importação na tabela de faturamento referente ao período: 09 -10/05.</t>
  </si>
  <si>
    <t>Foi realizada a exclusão das importações realizadas nos dias indicados.</t>
  </si>
  <si>
    <t>FRONT EXYON</t>
  </si>
  <si>
    <t>TATIANE SELES</t>
  </si>
  <si>
    <t>Erro na importação do Benner.</t>
  </si>
  <si>
    <t>O erro de importação ocorreu devido a data de importação que estava incorreta.</t>
  </si>
  <si>
    <t>ALTERAÇÕES SGO</t>
  </si>
  <si>
    <t>Criação de analítico com informações sobre alteração de barcode e datas.</t>
  </si>
  <si>
    <t>Erro na importação dos formulários para o BD.</t>
  </si>
  <si>
    <t>O atendimento foi encerrado pois a analista Janaina informou que conseguiu sanar o problema sem ter a necessidade de um atendimento.</t>
  </si>
  <si>
    <t>Erro na gravação das justificativas no banco de dados.</t>
  </si>
  <si>
    <t>O caminho do banco de dados onde a tabela de alteração fica guardada foi corrigido.</t>
  </si>
  <si>
    <t>VR CONTÁBIL</t>
  </si>
  <si>
    <t>CARLOS ALBERTO</t>
  </si>
  <si>
    <t>Erro na importação de arquivos no front.</t>
  </si>
  <si>
    <t>O módulo de importação foi feito novamente utilizando uma nova forma.</t>
  </si>
  <si>
    <t>Exclusão da primeira prorrogação parcial.</t>
  </si>
  <si>
    <t>A exclusão foi realizada para cadastrar novamente.</t>
  </si>
  <si>
    <t>Criar um novo relatório com os parâmetros do relatório diário.</t>
  </si>
  <si>
    <t>A solicitante informou que seria necessário incluir apenas mais duas colunas no relatório já existente.</t>
  </si>
  <si>
    <t>FATURAMENTO GOF - SOJ</t>
  </si>
  <si>
    <t>Realizar consistência da base com o BD de faturamento centralizado, com o objetivo de identificar casos já pagos.</t>
  </si>
  <si>
    <t>As bases foram unificadas e validadas.</t>
  </si>
  <si>
    <t>CQO - ANTIGO</t>
  </si>
  <si>
    <t>Habilitação de funções antigas para as analistas de CPI.</t>
  </si>
  <si>
    <t>As funções foram habilitadas para as analistas informadas.</t>
  </si>
  <si>
    <t>Erro de preenchimento retorno do fornecedor.</t>
  </si>
  <si>
    <t>O fornecedor foi excluído para que seja feito novamente o cadastro.</t>
  </si>
  <si>
    <t>Front prendeu usuário na tela de cadastro.</t>
  </si>
  <si>
    <t>Erro na localização de AK.</t>
  </si>
  <si>
    <t>O AK e Barcode não foram encontrados em nossas bases.</t>
  </si>
  <si>
    <t>Erros na tela de análise e cadastro.</t>
  </si>
  <si>
    <t>Devido à urgência da operação o problema foi sanado por outro analista (YURI).</t>
  </si>
  <si>
    <t>As justificativas de alteração não estavam aparecendo em arquivo analítico.</t>
  </si>
  <si>
    <t>Foi inserida mais linhas na tabela de excel.</t>
  </si>
  <si>
    <t>A operação sinalizou problemas referente ao AK, alegando que não conseguem recepcionar o mesmo no sistema.</t>
  </si>
  <si>
    <t>O ofício foi alterado.</t>
  </si>
  <si>
    <t>Avaliar e se for o caso excluir a prorrogação.</t>
  </si>
  <si>
    <t>Operação alegando problemas na hora de fazer o preenchimento do campo.</t>
  </si>
  <si>
    <t>Efetuar o cadastro novamente.</t>
  </si>
  <si>
    <t>Exportação da base de pagos do faturamento na íntegra.</t>
  </si>
  <si>
    <t>Base disponibilizada conforme solicitado.</t>
  </si>
  <si>
    <t>Verificar lentidão do sistema.</t>
  </si>
  <si>
    <t>Chamado solucionado.</t>
  </si>
  <si>
    <t>CDJ - DETERMINAÇÃO</t>
  </si>
  <si>
    <t>Sistema não abre na máquina do usuário.</t>
  </si>
  <si>
    <t>CASHJUD</t>
  </si>
  <si>
    <t>Atualização de lista de CNPJ's cliente CASH e revisão da rotina de contigência.</t>
  </si>
  <si>
    <t>Sistema inoperante comprometendo o fechamento.</t>
  </si>
  <si>
    <t>A base do sistema estava corrompida o que acarretou diversos problemas, além de compactar e reparar as bses serão necessários outras medidas para garantir o funcionamento do sistema.</t>
  </si>
  <si>
    <t>Erro na geração do relatório do indicador DIR.</t>
  </si>
  <si>
    <t>Reeiniciar a máquina, pois o problema não é no sistema.</t>
  </si>
  <si>
    <t>Manutenção nas prorrogações solicitadas.</t>
  </si>
  <si>
    <t>Prorrogações foram excluídas precisando de cadastro novamente.</t>
  </si>
  <si>
    <t>Migração de bases para o computador da analista Christiane.</t>
  </si>
  <si>
    <t>Migração de base para o computador da analista informada.</t>
  </si>
  <si>
    <t>O front de cartões não esta importando os arquivos que a área de cartão nos envia conforme cadeia.</t>
  </si>
  <si>
    <t>Não foram encontradas divergências de arquivos pelo sistema.</t>
  </si>
  <si>
    <t>Solicitamos complemento de nova regra para faturamento SOJ.</t>
  </si>
  <si>
    <t>GESTÃO CONTÁBIL - EBOOK</t>
  </si>
  <si>
    <t>Importação indevida, excluir linhas das datas 04 e 05/05/2017</t>
  </si>
  <si>
    <t>Exclusão realizada.</t>
  </si>
  <si>
    <t>Importação do front exyon não esta funcionando como deveria.</t>
  </si>
  <si>
    <t>BANCO PARTE</t>
  </si>
  <si>
    <t>Conferência de LOTE para importação e baixa.</t>
  </si>
  <si>
    <t>Conferência realizada.</t>
  </si>
  <si>
    <t>Verificar dois casos que não constam em relatório de pendências.</t>
  </si>
  <si>
    <t>Os casos verificados estavam classificados de forma errada. A correção foi realizada no banco de dados.</t>
  </si>
  <si>
    <t>Realizar DE-PARA</t>
  </si>
  <si>
    <t>Procedimento realizado.</t>
  </si>
  <si>
    <t>Verificar importação da base SSD.</t>
  </si>
  <si>
    <t>Nenhum erro foi apresentado.</t>
  </si>
  <si>
    <t>Estorno de movimentação contábil TED's Emitidas em 10/05/2017, pois o sistema não processou.</t>
  </si>
  <si>
    <t>Procedimento de estorno realizado.</t>
  </si>
  <si>
    <t>NICOLAS LUBIK</t>
  </si>
  <si>
    <t>Limpeza da base cível EXYON (15/05) - Lote 871.</t>
  </si>
  <si>
    <t>Limpeza finalizada.</t>
  </si>
  <si>
    <t>Total Geral</t>
  </si>
  <si>
    <t>(vazio)</t>
  </si>
  <si>
    <t>QTY. DATA ABERTURA</t>
  </si>
  <si>
    <t>fev</t>
  </si>
  <si>
    <t>mar</t>
  </si>
  <si>
    <t>abr</t>
  </si>
  <si>
    <t>mai</t>
  </si>
  <si>
    <t>MOSTRADOR</t>
  </si>
  <si>
    <t>QTY</t>
  </si>
  <si>
    <t>RUIM</t>
  </si>
  <si>
    <t>BOM</t>
  </si>
  <si>
    <t>ÓTIMO</t>
  </si>
  <si>
    <t>POSIÇÃO</t>
  </si>
  <si>
    <t>BASE</t>
  </si>
  <si>
    <t>PONTA</t>
  </si>
  <si>
    <t>LEGENDA</t>
  </si>
  <si>
    <t>Ponteiro</t>
  </si>
  <si>
    <t xml:space="preserve">         PAINEL DE GERENCIAMENTO DOS ATENDIMENTOS</t>
  </si>
  <si>
    <t xml:space="preserve">        HISTÓRICO DE ATENDIMENTOS</t>
  </si>
  <si>
    <t>0 - 30 atendimentos por dia = "Ótimo"</t>
  </si>
  <si>
    <t>30 atendimentos por dia = "Bom"</t>
  </si>
  <si>
    <t>&gt; 40 atendimentos por dia = "Ruim"</t>
  </si>
  <si>
    <t>Coordenadas</t>
  </si>
  <si>
    <t>Eixo X</t>
  </si>
  <si>
    <t>Eixo Y</t>
  </si>
  <si>
    <t>QTY POR SISTEMA</t>
  </si>
  <si>
    <t>SISTEMAS</t>
  </si>
  <si>
    <t>ATENDENTES</t>
  </si>
  <si>
    <t xml:space="preserve">TOTAL DE SISTEMAS </t>
  </si>
  <si>
    <t>ATUALIZAR</t>
  </si>
  <si>
    <t>ANALISAR DADOS</t>
  </si>
  <si>
    <t>EXPORTAR REPORT</t>
  </si>
  <si>
    <t>TOTAL CHAMADOS</t>
  </si>
  <si>
    <t xml:space="preserve">RANKING DE CHAMADOS POR SISTEMAS </t>
  </si>
  <si>
    <t>ANALÍTICO DE ATENDIMENTOS - POR SISTEMA</t>
  </si>
  <si>
    <t>QTY DE ATENDIMENTOS - POR SISTEMA</t>
  </si>
  <si>
    <t>2º</t>
  </si>
  <si>
    <t>3º</t>
  </si>
  <si>
    <t>1º</t>
  </si>
  <si>
    <t>TOTAL DO RANKING</t>
  </si>
  <si>
    <t>FILTRO DE DADOS</t>
  </si>
  <si>
    <t>Selecione o período:</t>
  </si>
  <si>
    <t>Selecione o sistema:</t>
  </si>
  <si>
    <t xml:space="preserve">          Selecione o sistema:</t>
  </si>
  <si>
    <t>ANALÍTICO DE ATENDIMENTOS - POR DATA DE ABERTURA</t>
  </si>
  <si>
    <t xml:space="preserve">MEDIDOR </t>
  </si>
  <si>
    <t>QUANTIDADE DE PRIORIDADES</t>
  </si>
  <si>
    <t>ANALÍTICO DE PRIORIDADES - POR QUANTIDADE</t>
  </si>
  <si>
    <t>QTD.PRIORIDADES</t>
  </si>
  <si>
    <t>Instalação do sistema na máquina remota.</t>
  </si>
  <si>
    <t>Sistema instalado.</t>
  </si>
  <si>
    <t>Instalar validação de TEDS na máquina.</t>
  </si>
  <si>
    <t>ANALISTA</t>
  </si>
  <si>
    <t>PAINEL DE FILTRO</t>
  </si>
  <si>
    <t>Selecione a área:</t>
  </si>
  <si>
    <t>Selecione a prioridade:</t>
  </si>
  <si>
    <t>Selecione o atendente:</t>
  </si>
  <si>
    <t>QUANTIDADES DE ATENDIMENTOS - POR ANALISTA</t>
  </si>
  <si>
    <t>ANALÍTICO TABELA DINÂMICA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</si>
</sst>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6"/>
      <color theme="2" tint="-0.749992370372631"/>
      <name val="Calibri"/>
      <family val="2"/>
      <scheme val="minor"/>
    </font>
    <font>
      <b/>
      <sz val="32"/>
      <color theme="2" tint="-0.74999237037263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</font>
    <font>
      <b/>
      <sz val="22"/>
      <color theme="1" tint="0.14999847407452621"/>
      <name val="Calibri"/>
      <family val="2"/>
      <scheme val="minor"/>
    </font>
    <font>
      <b/>
      <sz val="26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/>
      <right style="medium">
        <color theme="9" tint="0.39994506668294322"/>
      </right>
      <top/>
      <bottom/>
      <diagonal/>
    </border>
    <border>
      <left style="medium">
        <color theme="9" tint="0.39994506668294322"/>
      </left>
      <right/>
      <top/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center" vertical="center" wrapText="1"/>
    </xf>
    <xf numFmtId="0" fontId="2" fillId="0" borderId="0" xfId="0" pivotButton="1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pivotButton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pivotButton="1" applyFont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/>
    <xf numFmtId="0" fontId="0" fillId="13" borderId="0" xfId="0" applyFill="1"/>
    <xf numFmtId="0" fontId="7" fillId="0" borderId="0" xfId="0" applyFont="1"/>
    <xf numFmtId="0" fontId="0" fillId="10" borderId="0" xfId="0" applyFill="1" applyAlignment="1"/>
    <xf numFmtId="0" fontId="0" fillId="4" borderId="0" xfId="0" applyFill="1" applyAlignment="1"/>
    <xf numFmtId="0" fontId="8" fillId="12" borderId="2" xfId="0" applyFont="1" applyFill="1" applyBorder="1"/>
    <xf numFmtId="0" fontId="8" fillId="12" borderId="2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7" fillId="0" borderId="1" xfId="0" applyFont="1" applyBorder="1"/>
    <xf numFmtId="1" fontId="2" fillId="0" borderId="1" xfId="1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3" fillId="0" borderId="0" xfId="0" applyFont="1" applyBorder="1"/>
    <xf numFmtId="0" fontId="4" fillId="10" borderId="0" xfId="0" applyFont="1" applyFill="1" applyAlignment="1">
      <alignment horizontal="left"/>
    </xf>
    <xf numFmtId="0" fontId="3" fillId="0" borderId="0" xfId="0" applyNumberFormat="1" applyFont="1" applyAlignment="1">
      <alignment horizontal="center"/>
    </xf>
    <xf numFmtId="0" fontId="0" fillId="13" borderId="0" xfId="0" applyFill="1" applyBorder="1"/>
    <xf numFmtId="0" fontId="0" fillId="13" borderId="4" xfId="0" applyFill="1" applyBorder="1"/>
    <xf numFmtId="0" fontId="0" fillId="13" borderId="9" xfId="0" applyFill="1" applyBorder="1"/>
    <xf numFmtId="0" fontId="0" fillId="13" borderId="4" xfId="0" applyFill="1" applyBorder="1" applyAlignment="1"/>
    <xf numFmtId="0" fontId="0" fillId="13" borderId="0" xfId="0" applyFill="1" applyBorder="1" applyAlignment="1"/>
    <xf numFmtId="0" fontId="0" fillId="13" borderId="9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6" borderId="6" xfId="0" applyFill="1" applyBorder="1" applyAlignment="1"/>
    <xf numFmtId="0" fontId="0" fillId="6" borderId="0" xfId="0" applyFill="1" applyBorder="1" applyAlignment="1"/>
    <xf numFmtId="0" fontId="0" fillId="6" borderId="7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7" xfId="0" applyFill="1" applyBorder="1" applyAlignment="1"/>
    <xf numFmtId="0" fontId="0" fillId="4" borderId="6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0" xfId="0" applyFill="1" applyBorder="1"/>
    <xf numFmtId="0" fontId="0" fillId="13" borderId="11" xfId="0" applyFill="1" applyBorder="1" applyAlignment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 applyAlignment="1"/>
    <xf numFmtId="0" fontId="0" fillId="13" borderId="15" xfId="0" applyFill="1" applyBorder="1"/>
    <xf numFmtId="0" fontId="0" fillId="13" borderId="14" xfId="0" applyFill="1" applyBorder="1"/>
    <xf numFmtId="0" fontId="0" fillId="13" borderId="16" xfId="0" applyFill="1" applyBorder="1"/>
    <xf numFmtId="0" fontId="0" fillId="13" borderId="17" xfId="0" applyFill="1" applyBorder="1"/>
    <xf numFmtId="0" fontId="0" fillId="13" borderId="18" xfId="0" applyFill="1" applyBorder="1"/>
    <xf numFmtId="0" fontId="0" fillId="15" borderId="0" xfId="0" applyFill="1"/>
    <xf numFmtId="0" fontId="13" fillId="9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11" borderId="0" xfId="0" applyFont="1" applyFill="1"/>
    <xf numFmtId="0" fontId="7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0" xfId="0" applyFont="1" applyFill="1" applyAlignment="1">
      <alignment horizontal="left"/>
    </xf>
    <xf numFmtId="0" fontId="0" fillId="12" borderId="0" xfId="0" applyFill="1"/>
    <xf numFmtId="0" fontId="3" fillId="10" borderId="0" xfId="0" applyFont="1" applyFill="1" applyAlignment="1">
      <alignment horizontal="center"/>
    </xf>
    <xf numFmtId="0" fontId="3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1" borderId="0" xfId="0" applyFill="1"/>
    <xf numFmtId="0" fontId="8" fillId="19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7" fillId="11" borderId="0" xfId="0" applyFont="1" applyFill="1" applyAlignment="1">
      <alignment horizontal="left"/>
    </xf>
    <xf numFmtId="0" fontId="7" fillId="10" borderId="0" xfId="0" applyFont="1" applyFill="1" applyAlignment="1"/>
    <xf numFmtId="0" fontId="13" fillId="12" borderId="2" xfId="0" applyFont="1" applyFill="1" applyBorder="1"/>
    <xf numFmtId="0" fontId="13" fillId="12" borderId="2" xfId="0" applyFont="1" applyFill="1" applyBorder="1" applyAlignment="1">
      <alignment horizontal="center"/>
    </xf>
    <xf numFmtId="0" fontId="4" fillId="9" borderId="0" xfId="0" applyFont="1" applyFill="1" applyAlignment="1">
      <alignment horizontal="left"/>
    </xf>
    <xf numFmtId="0" fontId="7" fillId="0" borderId="0" xfId="0" pivotButton="1" applyFont="1" applyAlignment="1">
      <alignment horizontal="center"/>
    </xf>
    <xf numFmtId="0" fontId="11" fillId="8" borderId="0" xfId="0" applyFont="1" applyFill="1" applyAlignment="1">
      <alignment horizontal="left"/>
    </xf>
    <xf numFmtId="0" fontId="0" fillId="1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7" fillId="0" borderId="0" xfId="0" applyFont="1" applyFill="1" applyAlignment="1"/>
    <xf numFmtId="0" fontId="7" fillId="13" borderId="0" xfId="0" applyFont="1" applyFill="1" applyBorder="1" applyAlignment="1">
      <alignment horizontal="center" vertical="center"/>
    </xf>
    <xf numFmtId="164" fontId="7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left"/>
    </xf>
    <xf numFmtId="0" fontId="10" fillId="13" borderId="0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164" fontId="8" fillId="10" borderId="0" xfId="0" applyNumberFormat="1" applyFont="1" applyFill="1" applyAlignment="1">
      <alignment horizontal="right"/>
    </xf>
    <xf numFmtId="0" fontId="18" fillId="0" borderId="0" xfId="0" applyFont="1" applyAlignment="1">
      <alignment horizontal="left"/>
    </xf>
    <xf numFmtId="164" fontId="19" fillId="0" borderId="0" xfId="0" applyNumberFormat="1" applyFont="1" applyAlignment="1">
      <alignment horizontal="right"/>
    </xf>
    <xf numFmtId="0" fontId="11" fillId="8" borderId="0" xfId="0" applyFont="1" applyFill="1" applyAlignment="1">
      <alignment horizontal="left"/>
    </xf>
    <xf numFmtId="0" fontId="11" fillId="15" borderId="0" xfId="0" applyFont="1" applyFill="1" applyAlignment="1">
      <alignment horizontal="left"/>
    </xf>
    <xf numFmtId="0" fontId="7" fillId="15" borderId="0" xfId="0" applyFont="1" applyFill="1" applyAlignment="1">
      <alignment horizontal="left"/>
    </xf>
    <xf numFmtId="0" fontId="7" fillId="14" borderId="0" xfId="0" applyFont="1" applyFill="1" applyAlignment="1">
      <alignment horizontal="center"/>
    </xf>
    <xf numFmtId="0" fontId="17" fillId="10" borderId="0" xfId="0" applyFont="1" applyFill="1" applyAlignment="1">
      <alignment horizontal="left"/>
    </xf>
    <xf numFmtId="164" fontId="11" fillId="10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11" fillId="13" borderId="0" xfId="0" applyFont="1" applyFill="1" applyAlignment="1">
      <alignment horizontal="left"/>
    </xf>
    <xf numFmtId="164" fontId="11" fillId="0" borderId="0" xfId="0" applyNumberFormat="1" applyFont="1" applyAlignment="1">
      <alignment horizontal="right"/>
    </xf>
    <xf numFmtId="0" fontId="16" fillId="17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/>
    </xf>
    <xf numFmtId="0" fontId="7" fillId="11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7" fillId="16" borderId="0" xfId="0" applyFont="1" applyFill="1" applyAlignment="1">
      <alignment horizontal="center"/>
    </xf>
    <xf numFmtId="0" fontId="14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29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8D9F6"/>
      <color rgb="FF7CC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microsoft.com/office/2007/relationships/slicerCache" Target="slicerCaches/slicerCache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45-49D3-9040-6795C2DB22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45-49D3-9040-6795C2DB22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45-49D3-9040-6795C2DB2278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45-49D3-9040-6795C2DB227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45-49D3-9040-6795C2DB2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'ANALÍTICO - SISTEMAS'!$E$15:$E$18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45-49D3-9040-6795C2DB22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2"/>
          <c:order val="1"/>
          <c:tx>
            <c:strRef>
              <c:f>'ANALÍTICO - SISTEMAS'!$G$4</c:f>
              <c:strCache>
                <c:ptCount val="1"/>
                <c:pt idx="0">
                  <c:v>Ponteiro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'ANALÍTICO - SISTEMAS'!$H$7:$H$8</c:f>
              <c:numCache>
                <c:formatCode>0.00</c:formatCode>
                <c:ptCount val="2"/>
                <c:pt idx="0" formatCode="0">
                  <c:v>0</c:v>
                </c:pt>
                <c:pt idx="1">
                  <c:v>-0.87434661614458253</c:v>
                </c:pt>
              </c:numCache>
            </c:numRef>
          </c:xVal>
          <c:yVal>
            <c:numRef>
              <c:f>'ANALÍTICO - SISTEMAS'!$I$7:$I$8</c:f>
              <c:numCache>
                <c:formatCode>0.00</c:formatCode>
                <c:ptCount val="2"/>
                <c:pt idx="0" formatCode="0">
                  <c:v>0</c:v>
                </c:pt>
                <c:pt idx="1">
                  <c:v>0.48530196253108032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45-49D3-9040-6795C2DB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09648"/>
        <c:axId val="449813960"/>
      </c:scatterChart>
      <c:valAx>
        <c:axId val="449813960"/>
        <c:scaling>
          <c:orientation val="minMax"/>
          <c:max val="1.3"/>
          <c:min val="-1.3"/>
        </c:scaling>
        <c:delete val="1"/>
        <c:axPos val="l"/>
        <c:numFmt formatCode="0" sourceLinked="1"/>
        <c:majorTickMark val="none"/>
        <c:minorTickMark val="none"/>
        <c:tickLblPos val="nextTo"/>
        <c:crossAx val="449809648"/>
        <c:crosses val="autoZero"/>
        <c:crossBetween val="midCat"/>
      </c:valAx>
      <c:valAx>
        <c:axId val="449809648"/>
        <c:scaling>
          <c:orientation val="minMax"/>
          <c:max val="1.3"/>
          <c:min val="-1.3"/>
        </c:scaling>
        <c:delete val="1"/>
        <c:axPos val="b"/>
        <c:numFmt formatCode="0" sourceLinked="1"/>
        <c:majorTickMark val="none"/>
        <c:minorTickMark val="none"/>
        <c:tickLblPos val="nextTo"/>
        <c:crossAx val="44981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>
                <a:solidFill>
                  <a:schemeClr val="bg2">
                    <a:lumMod val="25000"/>
                  </a:schemeClr>
                </a:solidFill>
              </a:rPr>
              <a:t>ATENDIMENTOS - MENSAL</a:t>
            </a:r>
            <a:endParaRPr lang="pt-BR" b="1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8881188118811885"/>
          <c:y val="5.1724137931034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2B-4B93-B671-B8D63BE5D1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2B-4B93-B671-B8D63BE5D16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2B-4B93-B671-B8D63BE5D165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2B-4B93-B671-B8D63BE5D16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42B-4B93-B671-B8D63BE5D16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42B-4B93-B671-B8D63BE5D16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42B-4B93-B671-B8D63BE5D16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2B-4B93-B671-B8D63BE5D1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'ANALÍTICO - DT.ABERTURA'!$F$6:$F$9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40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2B-4B93-B671-B8D63BE5D1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2"/>
          <c:order val="1"/>
          <c:tx>
            <c:strRef>
              <c:f>'ANALÍTICO - DT.ABERTURA'!$E$11</c:f>
              <c:strCache>
                <c:ptCount val="1"/>
                <c:pt idx="0">
                  <c:v>Ponteiro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'ANALÍTICO - DT.ABERTURA'!$F$14:$F$15</c:f>
              <c:numCache>
                <c:formatCode>0.00</c:formatCode>
                <c:ptCount val="2"/>
                <c:pt idx="0" formatCode="0">
                  <c:v>0</c:v>
                </c:pt>
                <c:pt idx="1">
                  <c:v>-0.68454710592868862</c:v>
                </c:pt>
              </c:numCache>
            </c:numRef>
          </c:xVal>
          <c:yVal>
            <c:numRef>
              <c:f>'ANALÍTICO - DT.ABERTURA'!$G$14:$G$15</c:f>
              <c:numCache>
                <c:formatCode>0.00</c:formatCode>
                <c:ptCount val="2"/>
                <c:pt idx="0" formatCode="0">
                  <c:v>0</c:v>
                </c:pt>
                <c:pt idx="1">
                  <c:v>0.72896862742141155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2B-4B93-B671-B8D63BE5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11608"/>
        <c:axId val="449812784"/>
      </c:scatterChart>
      <c:valAx>
        <c:axId val="449812784"/>
        <c:scaling>
          <c:orientation val="minMax"/>
          <c:max val="1.3"/>
          <c:min val="-1.3"/>
        </c:scaling>
        <c:delete val="1"/>
        <c:axPos val="l"/>
        <c:numFmt formatCode="0" sourceLinked="1"/>
        <c:majorTickMark val="out"/>
        <c:minorTickMark val="none"/>
        <c:tickLblPos val="nextTo"/>
        <c:crossAx val="449811608"/>
        <c:crosses val="autoZero"/>
        <c:crossBetween val="midCat"/>
      </c:valAx>
      <c:valAx>
        <c:axId val="449811608"/>
        <c:scaling>
          <c:orientation val="minMax"/>
          <c:max val="1.3"/>
          <c:min val="-1.3"/>
        </c:scaling>
        <c:delete val="1"/>
        <c:axPos val="b"/>
        <c:numFmt formatCode="0" sourceLinked="1"/>
        <c:majorTickMark val="out"/>
        <c:minorTickMark val="none"/>
        <c:tickLblPos val="nextTo"/>
        <c:crossAx val="4498127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[DSH - Chamados.xltm.xlsx]ANALÍTICO - SISTEMAS!Tabela dinâmica6</c:name>
    <c:fmtId val="9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'ANALÍTICO - SISTEMAS'!$B$5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'ANALÍTICO - SISTEMAS'!$A$6:$A$25</c:f>
              <c:strCache>
                <c:ptCount val="19"/>
                <c:pt idx="0">
                  <c:v>ALTERAÇÕES SGO</c:v>
                </c:pt>
                <c:pt idx="1">
                  <c:v>BANCO PARTE</c:v>
                </c:pt>
                <c:pt idx="2">
                  <c:v>BATE VR</c:v>
                </c:pt>
                <c:pt idx="3">
                  <c:v>CADASTRO DNR</c:v>
                </c:pt>
                <c:pt idx="4">
                  <c:v>CASHJUD</c:v>
                </c:pt>
                <c:pt idx="5">
                  <c:v>CDJ - DETERMINAÇÃO</c:v>
                </c:pt>
                <c:pt idx="6">
                  <c:v>CQO - ANTIGO</c:v>
                </c:pt>
                <c:pt idx="7">
                  <c:v>DASHBOARD SUBSIDIO</c:v>
                </c:pt>
                <c:pt idx="8">
                  <c:v>FATURAMENTO GOF - SOJ</c:v>
                </c:pt>
                <c:pt idx="9">
                  <c:v>FORMULÁRIO NEGOCIAL</c:v>
                </c:pt>
                <c:pt idx="10">
                  <c:v>FRONT EXYON</c:v>
                </c:pt>
                <c:pt idx="11">
                  <c:v>GCDE</c:v>
                </c:pt>
                <c:pt idx="12">
                  <c:v>GDM</c:v>
                </c:pt>
                <c:pt idx="13">
                  <c:v>GERAR CARTAS</c:v>
                </c:pt>
                <c:pt idx="14">
                  <c:v>GESTÃO CONTÁBIL - EBOOK</c:v>
                </c:pt>
                <c:pt idx="15">
                  <c:v>GPD</c:v>
                </c:pt>
                <c:pt idx="16">
                  <c:v>MALA DIRETA</c:v>
                </c:pt>
                <c:pt idx="17">
                  <c:v>SGO</c:v>
                </c:pt>
                <c:pt idx="18">
                  <c:v>VR CONTÁBIL</c:v>
                </c:pt>
              </c:strCache>
            </c:strRef>
          </c:cat>
          <c:val>
            <c:numRef>
              <c:f>'ANALÍTICO - SISTEMAS'!$B$6:$B$25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12</c:v>
                </c:pt>
                <c:pt idx="16">
                  <c:v>2</c:v>
                </c:pt>
                <c:pt idx="17">
                  <c:v>13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E-4B26-A876-6623DE53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07688"/>
        <c:axId val="449812392"/>
      </c:lineChart>
      <c:catAx>
        <c:axId val="44980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812392"/>
        <c:crosses val="autoZero"/>
        <c:auto val="1"/>
        <c:lblAlgn val="ctr"/>
        <c:lblOffset val="100"/>
        <c:noMultiLvlLbl val="0"/>
      </c:catAx>
      <c:valAx>
        <c:axId val="449812392"/>
        <c:scaling>
          <c:orientation val="minMax"/>
          <c:max val="15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4498076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[DSH - Chamados.xltm.xlsx]ANALÍTICO - SISTEMAS!Tabela dinâmica7</c:name>
    <c:fmtId val="20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'ANALÍTICO - SISTEMAS'!$E$5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8-4EC1-8288-59777FD308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8-4EC1-8288-59777FD308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F8-4EC1-8288-59777FD308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F8-4EC1-8288-59777FD308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F8-4EC1-8288-59777FD308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'ANALÍTICO - SISTEMAS'!$D$6:$D$10</c:f>
              <c:strCache>
                <c:ptCount val="4"/>
                <c:pt idx="0">
                  <c:v>CAMILA MONTEIRO</c:v>
                </c:pt>
                <c:pt idx="1">
                  <c:v>KLEBER ALVES</c:v>
                </c:pt>
                <c:pt idx="2">
                  <c:v>MARCOS GONÇALVES</c:v>
                </c:pt>
                <c:pt idx="3">
                  <c:v>MICHELLE SANTOS</c:v>
                </c:pt>
              </c:strCache>
            </c:strRef>
          </c:cat>
          <c:val>
            <c:numRef>
              <c:f>'ANALÍTICO - SISTEMAS'!$E$6:$E$10</c:f>
              <c:numCache>
                <c:formatCode>General</c:formatCode>
                <c:ptCount val="4"/>
                <c:pt idx="0">
                  <c:v>37</c:v>
                </c:pt>
                <c:pt idx="1">
                  <c:v>20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F8-4EC1-8288-59777FD3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[DSH - Chamados.xltm.xlsx]ANALÍTICO - PRIORIDADES!Tabela dinâmica4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4.62962962962962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4.1666666666666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4.62962962962962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4.1666666666666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4.62962962962962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4.1666666666666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'ANALÍTICO - PRIORIDADES'!$B$5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10-4083-89CB-CA227A5780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10-4083-89CB-CA227A57803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10-4083-89CB-CA227A57803E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4.6296296296296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10-4083-89CB-CA227A57803E}"/>
                </c:ext>
              </c:extLst>
            </c:dLbl>
            <c:dLbl>
              <c:idx val="1"/>
              <c:layout>
                <c:manualLayout>
                  <c:x val="2.7777777777777779E-3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10-4083-89CB-CA227A57803E}"/>
                </c:ext>
              </c:extLst>
            </c:dLbl>
            <c:dLbl>
              <c:idx val="2"/>
              <c:layout>
                <c:manualLayout>
                  <c:x val="-1.0185067526415994E-16"/>
                  <c:y val="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10-4083-89CB-CA227A578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'ANALÍTICO - PRIORIDADES'!$A$6:$A$9</c:f>
              <c:strCache>
                <c:ptCount val="3"/>
                <c:pt idx="0">
                  <c:v>ALTA</c:v>
                </c:pt>
                <c:pt idx="1">
                  <c:v>BAIXA</c:v>
                </c:pt>
                <c:pt idx="2">
                  <c:v>MÉDIA</c:v>
                </c:pt>
              </c:strCache>
            </c:strRef>
          </c:cat>
          <c:val>
            <c:numRef>
              <c:f>'ANALÍTICO - PRIORIDADES'!$B$6:$B$9</c:f>
              <c:numCache>
                <c:formatCode>General</c:formatCode>
                <c:ptCount val="3"/>
                <c:pt idx="0">
                  <c:v>39</c:v>
                </c:pt>
                <c:pt idx="1">
                  <c:v>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10-4083-89CB-CA227A5780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49810432"/>
        <c:axId val="449812000"/>
      </c:barChart>
      <c:catAx>
        <c:axId val="4498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812000"/>
        <c:crosses val="autoZero"/>
        <c:auto val="1"/>
        <c:lblAlgn val="ctr"/>
        <c:lblOffset val="100"/>
        <c:noMultiLvlLbl val="0"/>
      </c:catAx>
      <c:valAx>
        <c:axId val="449812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98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8.png"/><Relationship Id="rId18" Type="http://schemas.openxmlformats.org/officeDocument/2006/relationships/chart" Target="../charts/chart5.xml"/><Relationship Id="rId3" Type="http://schemas.openxmlformats.org/officeDocument/2006/relationships/image" Target="../media/image2.png"/><Relationship Id="rId21" Type="http://schemas.openxmlformats.org/officeDocument/2006/relationships/hyperlink" Target="#'ANAL&#205;TICO - PRIORIDADES'!A1"/><Relationship Id="rId7" Type="http://schemas.openxmlformats.org/officeDocument/2006/relationships/image" Target="../media/image3.png"/><Relationship Id="rId12" Type="http://schemas.openxmlformats.org/officeDocument/2006/relationships/image" Target="../media/image7.png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20" Type="http://schemas.microsoft.com/office/2007/relationships/hdphoto" Target="../media/hdphoto1.wdp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24" Type="http://schemas.openxmlformats.org/officeDocument/2006/relationships/image" Target="../media/image14.png"/><Relationship Id="rId5" Type="http://schemas.openxmlformats.org/officeDocument/2006/relationships/chart" Target="../charts/chart3.xml"/><Relationship Id="rId15" Type="http://schemas.openxmlformats.org/officeDocument/2006/relationships/hyperlink" Target="#'ANAL&#205;TICO - DT.ABERTURA'!A1"/><Relationship Id="rId23" Type="http://schemas.openxmlformats.org/officeDocument/2006/relationships/hyperlink" Target="#'ANAL&#205;TICO - SISTEMAS'!A1"/><Relationship Id="rId10" Type="http://schemas.openxmlformats.org/officeDocument/2006/relationships/image" Target="../media/image5.png"/><Relationship Id="rId19" Type="http://schemas.openxmlformats.org/officeDocument/2006/relationships/image" Target="../media/image12.png"/><Relationship Id="rId4" Type="http://schemas.openxmlformats.org/officeDocument/2006/relationships/chart" Target="../charts/chart2.xml"/><Relationship Id="rId9" Type="http://schemas.openxmlformats.org/officeDocument/2006/relationships/hyperlink" Target="#'ANALITICO - GERAL'!A1"/><Relationship Id="rId14" Type="http://schemas.openxmlformats.org/officeDocument/2006/relationships/image" Target="../media/image9.png"/><Relationship Id="rId22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hyperlink" Target="#PAINEL!A1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hyperlink" Target="#PAINEL!A1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7.png"/><Relationship Id="rId1" Type="http://schemas.openxmlformats.org/officeDocument/2006/relationships/hyperlink" Target="#PAINEL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hyperlink" Target="#PAINEL!A1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14</xdr:row>
      <xdr:rowOff>9525</xdr:rowOff>
    </xdr:from>
    <xdr:to>
      <xdr:col>7</xdr:col>
      <xdr:colOff>133350</xdr:colOff>
      <xdr:row>23</xdr:row>
      <xdr:rowOff>152400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19</xdr:col>
      <xdr:colOff>856</xdr:colOff>
      <xdr:row>0</xdr:row>
      <xdr:rowOff>41389</xdr:rowOff>
    </xdr:from>
    <xdr:to>
      <xdr:col>19</xdr:col>
      <xdr:colOff>389467</xdr:colOff>
      <xdr:row>0</xdr:row>
      <xdr:rowOff>380685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606" y="41389"/>
          <a:ext cx="394961" cy="33929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295275</xdr:colOff>
      <xdr:row>2</xdr:row>
      <xdr:rowOff>1762</xdr:rowOff>
    </xdr:to>
    <xdr:pic>
      <xdr:nvPicPr>
        <xdr:cNvPr id="16" name="Imagem 15" descr="Resultado de imagem para icon dashboard 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647700" cy="611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228600</xdr:colOff>
      <xdr:row>3</xdr:row>
      <xdr:rowOff>85725</xdr:rowOff>
    </xdr:from>
    <xdr:to>
      <xdr:col>7</xdr:col>
      <xdr:colOff>409575</xdr:colOff>
      <xdr:row>15</xdr:row>
      <xdr:rowOff>9525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15</xdr:col>
      <xdr:colOff>19050</xdr:colOff>
      <xdr:row>2</xdr:row>
      <xdr:rowOff>547687</xdr:rowOff>
    </xdr:from>
    <xdr:to>
      <xdr:col>20</xdr:col>
      <xdr:colOff>542924</xdr:colOff>
      <xdr:row>15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</xdr:colOff>
      <xdr:row>2</xdr:row>
      <xdr:rowOff>257175</xdr:rowOff>
    </xdr:from>
    <xdr:to>
      <xdr:col>20</xdr:col>
      <xdr:colOff>523875</xdr:colOff>
      <xdr:row>2</xdr:row>
      <xdr:rowOff>514350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8572500" y="904875"/>
          <a:ext cx="3648075" cy="257175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 b="1"/>
            <a:t>GRÁFICO</a:t>
          </a:r>
          <a:r>
            <a:rPr lang="pt-BR" sz="1050" b="1" baseline="0"/>
            <a:t> DEMONSTRATIVO DE ATENDIMENTOS </a:t>
          </a:r>
          <a:endParaRPr lang="pt-BR" sz="1100" b="1"/>
        </a:p>
      </xdr:txBody>
    </xdr:sp>
    <xdr:clientData/>
  </xdr:twoCellAnchor>
  <xdr:twoCellAnchor editAs="absolute">
    <xdr:from>
      <xdr:col>9</xdr:col>
      <xdr:colOff>276226</xdr:colOff>
      <xdr:row>2</xdr:row>
      <xdr:rowOff>547687</xdr:rowOff>
    </xdr:from>
    <xdr:to>
      <xdr:col>14</xdr:col>
      <xdr:colOff>504826</xdr:colOff>
      <xdr:row>15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285749</xdr:colOff>
      <xdr:row>2</xdr:row>
      <xdr:rowOff>266700</xdr:rowOff>
    </xdr:from>
    <xdr:to>
      <xdr:col>14</xdr:col>
      <xdr:colOff>476250</xdr:colOff>
      <xdr:row>2</xdr:row>
      <xdr:rowOff>523875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172074" y="914400"/>
          <a:ext cx="3238501" cy="2571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 b="1" baseline="0"/>
            <a:t>RANKING DE ATENDIMENTOS POR ANALISTAS</a:t>
          </a:r>
          <a:endParaRPr lang="pt-BR" sz="1100" b="1"/>
        </a:p>
      </xdr:txBody>
    </xdr:sp>
    <xdr:clientData/>
  </xdr:twoCellAnchor>
  <xdr:twoCellAnchor>
    <xdr:from>
      <xdr:col>6</xdr:col>
      <xdr:colOff>85725</xdr:colOff>
      <xdr:row>4</xdr:row>
      <xdr:rowOff>28575</xdr:rowOff>
    </xdr:from>
    <xdr:to>
      <xdr:col>8</xdr:col>
      <xdr:colOff>514350</xdr:colOff>
      <xdr:row>5</xdr:row>
      <xdr:rowOff>28575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43250" y="1419225"/>
          <a:ext cx="1647825" cy="1905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2">
                  <a:lumMod val="25000"/>
                </a:schemeClr>
              </a:solidFill>
            </a:rPr>
            <a:t>Nº</a:t>
          </a:r>
          <a:r>
            <a:rPr lang="pt-BR" sz="1050" b="1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pt-BR" sz="1050" b="1">
              <a:solidFill>
                <a:schemeClr val="bg2">
                  <a:lumMod val="25000"/>
                </a:schemeClr>
              </a:solidFill>
            </a:rPr>
            <a:t>ATENDIMENTOS</a:t>
          </a:r>
          <a:r>
            <a:rPr lang="pt-BR" sz="1050" b="1" baseline="0">
              <a:solidFill>
                <a:schemeClr val="bg2">
                  <a:lumMod val="25000"/>
                </a:schemeClr>
              </a:solidFill>
            </a:rPr>
            <a:t> - MÊS</a:t>
          </a:r>
          <a:endParaRPr lang="pt-BR" sz="105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381000</xdr:colOff>
      <xdr:row>5</xdr:row>
      <xdr:rowOff>57150</xdr:rowOff>
    </xdr:from>
    <xdr:to>
      <xdr:col>2</xdr:col>
      <xdr:colOff>19050</xdr:colOff>
      <xdr:row>7</xdr:row>
      <xdr:rowOff>133350</xdr:rowOff>
    </xdr:to>
    <xdr:pic macro="[0]!AtualizarDados">
      <xdr:nvPicPr>
        <xdr:cNvPr id="14" name="Imagem 13" descr="Resultado de imagem para icon refresh ico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638300"/>
          <a:ext cx="457200" cy="457200"/>
        </a:xfrm>
        <a:prstGeom prst="rect">
          <a:avLst/>
        </a:prstGeom>
        <a:noFill/>
        <a:effectLst>
          <a:outerShdw blurRad="50800" dist="38100" dir="18900000" algn="b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390525</xdr:colOff>
      <xdr:row>10</xdr:row>
      <xdr:rowOff>47625</xdr:rowOff>
    </xdr:from>
    <xdr:to>
      <xdr:col>2</xdr:col>
      <xdr:colOff>9525</xdr:colOff>
      <xdr:row>12</xdr:row>
      <xdr:rowOff>95250</xdr:rowOff>
    </xdr:to>
    <xdr:pic>
      <xdr:nvPicPr>
        <xdr:cNvPr id="15" name="Imagem 14" descr="Resultado de imagem para icon import 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8127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352425</xdr:colOff>
      <xdr:row>15</xdr:row>
      <xdr:rowOff>28575</xdr:rowOff>
    </xdr:from>
    <xdr:to>
      <xdr:col>2</xdr:col>
      <xdr:colOff>28575</xdr:colOff>
      <xdr:row>17</xdr:row>
      <xdr:rowOff>142875</xdr:rowOff>
    </xdr:to>
    <xdr:pic>
      <xdr:nvPicPr>
        <xdr:cNvPr id="17" name="Imagem 16" descr="Resultado de imagem para icon dados 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533775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276225</xdr:colOff>
      <xdr:row>15</xdr:row>
      <xdr:rowOff>66675</xdr:rowOff>
    </xdr:from>
    <xdr:to>
      <xdr:col>20</xdr:col>
      <xdr:colOff>561975</xdr:colOff>
      <xdr:row>23</xdr:row>
      <xdr:rowOff>123825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62550" y="3571875"/>
          <a:ext cx="7096125" cy="1581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447675</xdr:colOff>
      <xdr:row>18</xdr:row>
      <xdr:rowOff>58621</xdr:rowOff>
    </xdr:from>
    <xdr:to>
      <xdr:col>11</xdr:col>
      <xdr:colOff>485775</xdr:colOff>
      <xdr:row>22</xdr:row>
      <xdr:rowOff>134821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5334000" y="4135321"/>
          <a:ext cx="1257300" cy="838200"/>
          <a:chOff x="5334000" y="3690937"/>
          <a:chExt cx="1257300" cy="838200"/>
        </a:xfrm>
      </xdr:grpSpPr>
      <xdr:sp macro="" textlink="">
        <xdr:nvSpPr>
          <xdr:cNvPr id="5" name="Retângulo de cantos arredondado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5334000" y="3690937"/>
            <a:ext cx="1257300" cy="838200"/>
          </a:xfrm>
          <a:prstGeom prst="roundRect">
            <a:avLst/>
          </a:prstGeom>
          <a:solidFill>
            <a:schemeClr val="bg1">
              <a:lumMod val="65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 b="1">
                <a:solidFill>
                  <a:schemeClr val="bg2">
                    <a:lumMod val="25000"/>
                  </a:schemeClr>
                </a:solidFill>
              </a:rPr>
              <a:t>ATENDIMENTOS</a:t>
            </a:r>
          </a:p>
        </xdr:txBody>
      </xdr:sp>
      <xdr:pic>
        <xdr:nvPicPr>
          <xdr:cNvPr id="19" name="Imagem 18" descr="Resultado de imagem para icon atendimento png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95950" y="3738562"/>
            <a:ext cx="533400" cy="533400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4763</xdr:colOff>
      <xdr:row>18</xdr:row>
      <xdr:rowOff>42513</xdr:rowOff>
    </xdr:from>
    <xdr:to>
      <xdr:col>14</xdr:col>
      <xdr:colOff>42863</xdr:colOff>
      <xdr:row>22</xdr:row>
      <xdr:rowOff>150930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/>
      </xdr:nvGrpSpPr>
      <xdr:grpSpPr>
        <a:xfrm>
          <a:off x="6719888" y="4119213"/>
          <a:ext cx="1257300" cy="870417"/>
          <a:chOff x="6715125" y="3674829"/>
          <a:chExt cx="1257300" cy="870417"/>
        </a:xfrm>
      </xdr:grpSpPr>
      <xdr:sp macro="" textlink="">
        <xdr:nvSpPr>
          <xdr:cNvPr id="26" name="Retângulo de cantos arredondados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6715125" y="3707046"/>
            <a:ext cx="1257300" cy="838200"/>
          </a:xfrm>
          <a:prstGeom prst="roundRect">
            <a:avLst/>
          </a:prstGeom>
          <a:solidFill>
            <a:schemeClr val="bg1">
              <a:lumMod val="65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 b="1">
                <a:solidFill>
                  <a:schemeClr val="bg2">
                    <a:lumMod val="25000"/>
                  </a:schemeClr>
                </a:solidFill>
              </a:rPr>
              <a:t>ATENDENTES</a:t>
            </a:r>
          </a:p>
        </xdr:txBody>
      </xdr:sp>
      <xdr:pic>
        <xdr:nvPicPr>
          <xdr:cNvPr id="28" name="Imagem 27" descr="Resultado de imagem para icon analyst png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86588" y="3674829"/>
            <a:ext cx="714374" cy="71213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14</xdr:col>
      <xdr:colOff>171451</xdr:colOff>
      <xdr:row>18</xdr:row>
      <xdr:rowOff>58621</xdr:rowOff>
    </xdr:from>
    <xdr:to>
      <xdr:col>16</xdr:col>
      <xdr:colOff>209551</xdr:colOff>
      <xdr:row>22</xdr:row>
      <xdr:rowOff>134821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8105776" y="4135321"/>
          <a:ext cx="1257300" cy="838200"/>
          <a:chOff x="8096250" y="3690937"/>
          <a:chExt cx="1257300" cy="838200"/>
        </a:xfrm>
      </xdr:grpSpPr>
      <xdr:sp macro="" textlink="">
        <xdr:nvSpPr>
          <xdr:cNvPr id="30" name="Retângulo de cantos arredondados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8096250" y="3690937"/>
            <a:ext cx="1257300" cy="838200"/>
          </a:xfrm>
          <a:prstGeom prst="roundRect">
            <a:avLst/>
          </a:prstGeom>
          <a:solidFill>
            <a:schemeClr val="bg1">
              <a:lumMod val="65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 b="1">
                <a:solidFill>
                  <a:schemeClr val="bg2">
                    <a:lumMod val="25000"/>
                  </a:schemeClr>
                </a:solidFill>
              </a:rPr>
              <a:t>PRIORIDADES</a:t>
            </a:r>
          </a:p>
        </xdr:txBody>
      </xdr:sp>
      <xdr:pic>
        <xdr:nvPicPr>
          <xdr:cNvPr id="32" name="Imagem 31" descr="Resultado de imagem para icon priority png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67725" y="3763495"/>
            <a:ext cx="514350" cy="5143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16</xdr:col>
      <xdr:colOff>338139</xdr:colOff>
      <xdr:row>18</xdr:row>
      <xdr:rowOff>58621</xdr:rowOff>
    </xdr:from>
    <xdr:to>
      <xdr:col>18</xdr:col>
      <xdr:colOff>271464</xdr:colOff>
      <xdr:row>22</xdr:row>
      <xdr:rowOff>134821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pSpPr/>
      </xdr:nvGrpSpPr>
      <xdr:grpSpPr>
        <a:xfrm>
          <a:off x="9491664" y="4135321"/>
          <a:ext cx="1257300" cy="838200"/>
          <a:chOff x="9477375" y="3690937"/>
          <a:chExt cx="1257300" cy="838200"/>
        </a:xfrm>
      </xdr:grpSpPr>
      <xdr:sp macro="" textlink="">
        <xdr:nvSpPr>
          <xdr:cNvPr id="34" name="Retângulo de cantos arredondados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9477375" y="3690937"/>
            <a:ext cx="1257300" cy="838200"/>
          </a:xfrm>
          <a:prstGeom prst="roundRect">
            <a:avLst/>
          </a:prstGeom>
          <a:solidFill>
            <a:schemeClr val="bg1">
              <a:lumMod val="65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 b="1">
                <a:solidFill>
                  <a:schemeClr val="bg2">
                    <a:lumMod val="25000"/>
                  </a:schemeClr>
                </a:solidFill>
              </a:rPr>
              <a:t>STATUS</a:t>
            </a:r>
          </a:p>
        </xdr:txBody>
      </xdr:sp>
      <xdr:pic>
        <xdr:nvPicPr>
          <xdr:cNvPr id="33" name="Imagem 32" descr="Resultado de imagem para icon check png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58375" y="3767137"/>
            <a:ext cx="495300" cy="495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171450</xdr:colOff>
      <xdr:row>16</xdr:row>
      <xdr:rowOff>38100</xdr:rowOff>
    </xdr:from>
    <xdr:to>
      <xdr:col>18</xdr:col>
      <xdr:colOff>57150</xdr:colOff>
      <xdr:row>17</xdr:row>
      <xdr:rowOff>104775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6886575" y="3733800"/>
          <a:ext cx="3648075" cy="2571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 b="1"/>
            <a:t>INFORMAÇÕES</a:t>
          </a:r>
          <a:r>
            <a:rPr lang="pt-BR" sz="1050" b="1" baseline="0"/>
            <a:t> DETALHADAS EM ANALÍTICO</a:t>
          </a:r>
          <a:endParaRPr lang="pt-BR" sz="1100" b="1"/>
        </a:p>
      </xdr:txBody>
    </xdr:sp>
    <xdr:clientData/>
  </xdr:twoCellAnchor>
  <xdr:twoCellAnchor>
    <xdr:from>
      <xdr:col>6</xdr:col>
      <xdr:colOff>25323</xdr:colOff>
      <xdr:row>5</xdr:row>
      <xdr:rowOff>95250</xdr:rowOff>
    </xdr:from>
    <xdr:to>
      <xdr:col>8</xdr:col>
      <xdr:colOff>390525</xdr:colOff>
      <xdr:row>10</xdr:row>
      <xdr:rowOff>47625</xdr:rowOff>
    </xdr:to>
    <xdr:grpSp>
      <xdr:nvGrpSpPr>
        <xdr:cNvPr id="49" name="Grupo 4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3082848" y="1676400"/>
          <a:ext cx="1584402" cy="904875"/>
          <a:chOff x="3082848" y="1676400"/>
          <a:chExt cx="1584402" cy="904875"/>
        </a:xfrm>
      </xdr:grpSpPr>
      <xdr:sp macro="" textlink="">
        <xdr:nvSpPr>
          <xdr:cNvPr id="24" name="btn_mensal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3267075" y="1857375"/>
            <a:ext cx="1400175" cy="723900"/>
          </a:xfrm>
          <a:prstGeom prst="flowChartAlternateProcess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 b="1"/>
          </a:p>
        </xdr:txBody>
      </xdr:sp>
      <xdr:sp macro="" textlink="'ANALÍTICO - DT.ABERTURA'!F12">
        <xdr:nvSpPr>
          <xdr:cNvPr id="46" name="txt_mensal" title="=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 txBox="1"/>
        </xdr:nvSpPr>
        <xdr:spPr>
          <a:xfrm>
            <a:off x="3590925" y="1981200"/>
            <a:ext cx="733425" cy="47625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C73642EF-CCB1-4464-B5FB-6BD7A1F1657C}" type="TxLink">
              <a:rPr lang="en-US" sz="2800" b="1" i="0" u="none" strike="noStrike">
                <a:solidFill>
                  <a:schemeClr val="bg2">
                    <a:lumMod val="25000"/>
                  </a:schemeClr>
                </a:solidFill>
                <a:latin typeface="Calibri"/>
              </a:rPr>
              <a:pPr algn="ctr"/>
              <a:t>26</a:t>
            </a:fld>
            <a:endParaRPr lang="pt-BR" sz="7200">
              <a:solidFill>
                <a:schemeClr val="bg2">
                  <a:lumMod val="25000"/>
                </a:schemeClr>
              </a:solidFill>
            </a:endParaRPr>
          </a:p>
        </xdr:txBody>
      </xdr:sp>
      <xdr:pic>
        <xdr:nvPicPr>
          <xdr:cNvPr id="48" name="Imagem 47" descr="Resultado de imagem para icon calling png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82848" y="1676400"/>
            <a:ext cx="49228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18</xdr:col>
      <xdr:colOff>400050</xdr:colOff>
      <xdr:row>18</xdr:row>
      <xdr:rowOff>58621</xdr:rowOff>
    </xdr:from>
    <xdr:to>
      <xdr:col>20</xdr:col>
      <xdr:colOff>438150</xdr:colOff>
      <xdr:row>22</xdr:row>
      <xdr:rowOff>134821</xdr:rowOff>
    </xdr:to>
    <xdr:grpSp>
      <xdr:nvGrpSpPr>
        <xdr:cNvPr id="55" name="Grup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10877550" y="4135321"/>
          <a:ext cx="1257300" cy="838200"/>
          <a:chOff x="10877550" y="4135321"/>
          <a:chExt cx="1257300" cy="838200"/>
        </a:xfrm>
      </xdr:grpSpPr>
      <xdr:sp macro="" textlink="">
        <xdr:nvSpPr>
          <xdr:cNvPr id="38" name="Retângulo de cantos arredondados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10877550" y="4135321"/>
            <a:ext cx="1257300" cy="838200"/>
          </a:xfrm>
          <a:prstGeom prst="roundRect">
            <a:avLst/>
          </a:prstGeom>
          <a:solidFill>
            <a:schemeClr val="bg1">
              <a:lumMod val="65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 b="1">
                <a:solidFill>
                  <a:schemeClr val="bg2">
                    <a:lumMod val="25000"/>
                  </a:schemeClr>
                </a:solidFill>
              </a:rPr>
              <a:t>SISTEMAS</a:t>
            </a:r>
          </a:p>
        </xdr:txBody>
      </xdr:sp>
      <xdr:pic>
        <xdr:nvPicPr>
          <xdr:cNvPr id="54" name="Imagem 53" descr="Resultado de imagem para icon system png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20450" y="4171950"/>
            <a:ext cx="571500" cy="571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152400</xdr:colOff>
      <xdr:row>13</xdr:row>
      <xdr:rowOff>152400</xdr:rowOff>
    </xdr:from>
    <xdr:to>
      <xdr:col>5</xdr:col>
      <xdr:colOff>581025</xdr:colOff>
      <xdr:row>14</xdr:row>
      <xdr:rowOff>152400</xdr:rowOff>
    </xdr:to>
    <xdr:sp macro="" textlink="">
      <xdr:nvSpPr>
        <xdr:cNvPr id="59" name="Retângulo de cantos arredondados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381125" y="3276600"/>
          <a:ext cx="1647825" cy="1905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2">
                  <a:lumMod val="25000"/>
                </a:schemeClr>
              </a:solidFill>
            </a:rPr>
            <a:t>RANKING SISTEMAS</a:t>
          </a:r>
        </a:p>
      </xdr:txBody>
    </xdr:sp>
    <xdr:clientData/>
  </xdr:twoCellAnchor>
  <xdr:twoCellAnchor>
    <xdr:from>
      <xdr:col>6</xdr:col>
      <xdr:colOff>228600</xdr:colOff>
      <xdr:row>14</xdr:row>
      <xdr:rowOff>142874</xdr:rowOff>
    </xdr:from>
    <xdr:to>
      <xdr:col>8</xdr:col>
      <xdr:colOff>333375</xdr:colOff>
      <xdr:row>19</xdr:row>
      <xdr:rowOff>176211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114300</xdr:colOff>
      <xdr:row>13</xdr:row>
      <xdr:rowOff>142875</xdr:rowOff>
    </xdr:from>
    <xdr:to>
      <xdr:col>8</xdr:col>
      <xdr:colOff>542925</xdr:colOff>
      <xdr:row>14</xdr:row>
      <xdr:rowOff>142875</xdr:rowOff>
    </xdr:to>
    <xdr:sp macro="" textlink="">
      <xdr:nvSpPr>
        <xdr:cNvPr id="65" name="Retângulo de cantos arredondados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3171825" y="3267075"/>
          <a:ext cx="1647825" cy="1905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2">
                  <a:lumMod val="25000"/>
                </a:schemeClr>
              </a:solidFill>
            </a:rPr>
            <a:t>TOTAL</a:t>
          </a:r>
          <a:r>
            <a:rPr lang="pt-BR" sz="1050" b="1" baseline="0">
              <a:solidFill>
                <a:schemeClr val="bg2">
                  <a:lumMod val="25000"/>
                </a:schemeClr>
              </a:solidFill>
            </a:rPr>
            <a:t> PRIORIDADES</a:t>
          </a:r>
          <a:endParaRPr lang="pt-BR" sz="105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1048576</xdr:row>
      <xdr:rowOff>180975</xdr:rowOff>
    </xdr:to>
    <xdr:sp macro="" textlink="">
      <xdr:nvSpPr>
        <xdr:cNvPr id="1036" name="AutoShape 12" descr="Resultado de imagem para ícone check png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4886325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1048576</xdr:row>
      <xdr:rowOff>180975</xdr:rowOff>
    </xdr:to>
    <xdr:sp macro="" textlink="">
      <xdr:nvSpPr>
        <xdr:cNvPr id="1037" name="AutoShape 13" descr="Resultado de imagem para ícone check png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4886325" y="732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170329</xdr:colOff>
      <xdr:row>19</xdr:row>
      <xdr:rowOff>94129</xdr:rowOff>
    </xdr:from>
    <xdr:to>
      <xdr:col>6</xdr:col>
      <xdr:colOff>534521</xdr:colOff>
      <xdr:row>21</xdr:row>
      <xdr:rowOff>77321</xdr:rowOff>
    </xdr:to>
    <xdr:pic>
      <xdr:nvPicPr>
        <xdr:cNvPr id="70" name="Imagem 69" descr="Resultado de imagem para ícone check 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rightnessContrast bright="-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854" y="4361329"/>
          <a:ext cx="364192" cy="364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307210</xdr:colOff>
      <xdr:row>20</xdr:row>
      <xdr:rowOff>59055</xdr:rowOff>
    </xdr:from>
    <xdr:to>
      <xdr:col>8</xdr:col>
      <xdr:colOff>285750</xdr:colOff>
      <xdr:row>23</xdr:row>
      <xdr:rowOff>104776</xdr:rowOff>
    </xdr:to>
    <xdr:sp macro="" textlink="">
      <xdr:nvSpPr>
        <xdr:cNvPr id="62" name="Fluxograma: Processo alternativo 6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3364735" y="4516755"/>
          <a:ext cx="1197740" cy="617221"/>
        </a:xfrm>
        <a:prstGeom prst="flowChartAlternateProcess">
          <a:avLst/>
        </a:prstGeom>
        <a:solidFill>
          <a:srgbClr val="92D050"/>
        </a:solidFill>
        <a:ln>
          <a:solidFill>
            <a:srgbClr val="00B050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b="1"/>
        </a:p>
      </xdr:txBody>
    </xdr:sp>
    <xdr:clientData/>
  </xdr:twoCellAnchor>
  <xdr:twoCellAnchor>
    <xdr:from>
      <xdr:col>7</xdr:col>
      <xdr:colOff>15378</xdr:colOff>
      <xdr:row>21</xdr:row>
      <xdr:rowOff>16143</xdr:rowOff>
    </xdr:from>
    <xdr:to>
      <xdr:col>7</xdr:col>
      <xdr:colOff>585730</xdr:colOff>
      <xdr:row>22</xdr:row>
      <xdr:rowOff>182981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3682503" y="4664343"/>
          <a:ext cx="570352" cy="357338"/>
        </a:xfrm>
        <a:prstGeom prst="rect">
          <a:avLst/>
        </a:prstGeom>
        <a:solidFill>
          <a:srgbClr val="92D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tx1">
                  <a:lumMod val="85000"/>
                  <a:lumOff val="15000"/>
                </a:schemeClr>
              </a:solidFill>
            </a:rPr>
            <a:t>67</a:t>
          </a:r>
        </a:p>
      </xdr:txBody>
    </xdr:sp>
    <xdr:clientData/>
  </xdr:twoCellAnchor>
  <xdr:twoCellAnchor>
    <xdr:from>
      <xdr:col>6</xdr:col>
      <xdr:colOff>171451</xdr:colOff>
      <xdr:row>19</xdr:row>
      <xdr:rowOff>96149</xdr:rowOff>
    </xdr:from>
    <xdr:to>
      <xdr:col>6</xdr:col>
      <xdr:colOff>542925</xdr:colOff>
      <xdr:row>21</xdr:row>
      <xdr:rowOff>75301</xdr:rowOff>
    </xdr:to>
    <xdr:pic>
      <xdr:nvPicPr>
        <xdr:cNvPr id="71" name="Imagem 70" descr="Resultado de imagem para ícone check 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6" y="4363349"/>
          <a:ext cx="371474" cy="36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247650</xdr:colOff>
      <xdr:row>19</xdr:row>
      <xdr:rowOff>85725</xdr:rowOff>
    </xdr:from>
    <xdr:to>
      <xdr:col>5</xdr:col>
      <xdr:colOff>381000</xdr:colOff>
      <xdr:row>23</xdr:row>
      <xdr:rowOff>95251</xdr:rowOff>
    </xdr:to>
    <xdr:grpSp>
      <xdr:nvGrpSpPr>
        <xdr:cNvPr id="53" name="Grupo 5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pSpPr/>
      </xdr:nvGrpSpPr>
      <xdr:grpSpPr>
        <a:xfrm>
          <a:off x="1476375" y="4352925"/>
          <a:ext cx="1352550" cy="771526"/>
          <a:chOff x="1228725" y="4171950"/>
          <a:chExt cx="1581150" cy="904875"/>
        </a:xfrm>
      </xdr:grpSpPr>
      <xdr:sp macro="" textlink="">
        <xdr:nvSpPr>
          <xdr:cNvPr id="10" name="Fluxograma: Processo alternativ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409700" y="4352925"/>
            <a:ext cx="1400175" cy="723900"/>
          </a:xfrm>
          <a:prstGeom prst="flowChartAlternateProcess">
            <a:avLst/>
          </a:prstGeom>
          <a:solidFill>
            <a:srgbClr val="98D9F6"/>
          </a:solidFill>
          <a:ln>
            <a:solidFill>
              <a:srgbClr val="00B0F0"/>
            </a:solidFill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 b="1"/>
          </a:p>
        </xdr:txBody>
      </xdr:sp>
      <xdr:pic>
        <xdr:nvPicPr>
          <xdr:cNvPr id="51" name="Imagem 50" descr="Resultado de imagem para icon system png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8725" y="4171950"/>
            <a:ext cx="438150" cy="438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'ANALÍTICO - SISTEMAS'!E15">
        <xdr:nvSpPr>
          <xdr:cNvPr id="52" name="CaixaDeText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 txBox="1"/>
        </xdr:nvSpPr>
        <xdr:spPr>
          <a:xfrm>
            <a:off x="1781175" y="4514850"/>
            <a:ext cx="666750" cy="419100"/>
          </a:xfrm>
          <a:prstGeom prst="rect">
            <a:avLst/>
          </a:prstGeom>
          <a:solidFill>
            <a:srgbClr val="98D9F6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7CE4E4F-4B9F-449E-ADD3-F4288A5917F6}" type="TxLink">
              <a:rPr lang="en-US" sz="2800" b="1" i="0" u="none" strike="noStrike">
                <a:solidFill>
                  <a:schemeClr val="bg2">
                    <a:lumMod val="25000"/>
                  </a:schemeClr>
                </a:solidFill>
                <a:latin typeface="Calibri"/>
              </a:rPr>
              <a:pPr algn="ctr"/>
              <a:t>13</a:t>
            </a:fld>
            <a:endParaRPr lang="pt-BR" sz="28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2</xdr:row>
      <xdr:rowOff>304800</xdr:rowOff>
    </xdr:to>
    <xdr:sp macro="" textlink="">
      <xdr:nvSpPr>
        <xdr:cNvPr id="1042" name="AutoShape 18" descr="Resultado de imagem para home icon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4276725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0</xdr:col>
      <xdr:colOff>742950</xdr:colOff>
      <xdr:row>0</xdr:row>
      <xdr:rowOff>742950</xdr:rowOff>
    </xdr:to>
    <xdr:pic>
      <xdr:nvPicPr>
        <xdr:cNvPr id="2" name="Imagem 1" descr="Resultado de imagem para icon atendimento 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666750" cy="666750"/>
        </a:xfrm>
        <a:prstGeom prst="rect">
          <a:avLst/>
        </a:prstGeom>
        <a:noFill/>
        <a:effectLst>
          <a:outerShdw blurRad="50800" dist="38100" dir="18900000" algn="b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10</xdr:col>
      <xdr:colOff>219075</xdr:colOff>
      <xdr:row>0</xdr:row>
      <xdr:rowOff>152400</xdr:rowOff>
    </xdr:from>
    <xdr:to>
      <xdr:col>10</xdr:col>
      <xdr:colOff>612977</xdr:colOff>
      <xdr:row>0</xdr:row>
      <xdr:rowOff>492754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0125" y="152400"/>
          <a:ext cx="393902" cy="340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457200</xdr:colOff>
      <xdr:row>0</xdr:row>
      <xdr:rowOff>28575</xdr:rowOff>
    </xdr:from>
    <xdr:to>
      <xdr:col>7</xdr:col>
      <xdr:colOff>851102</xdr:colOff>
      <xdr:row>0</xdr:row>
      <xdr:rowOff>368929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93902" cy="34035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5121" name="AutoShape 1" descr="Resultado de imagem para home icon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639300" y="135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47626</xdr:colOff>
      <xdr:row>0</xdr:row>
      <xdr:rowOff>158961</xdr:rowOff>
    </xdr:from>
    <xdr:to>
      <xdr:col>8</xdr:col>
      <xdr:colOff>419100</xdr:colOff>
      <xdr:row>0</xdr:row>
      <xdr:rowOff>491893</xdr:rowOff>
    </xdr:to>
    <xdr:pic>
      <xdr:nvPicPr>
        <xdr:cNvPr id="4" name="Imagem 3" descr="Resultado de imagem para icon home 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6" y="158961"/>
          <a:ext cx="371474" cy="332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19050</xdr:colOff>
      <xdr:row>0</xdr:row>
      <xdr:rowOff>148689</xdr:rowOff>
    </xdr:from>
    <xdr:to>
      <xdr:col>13</xdr:col>
      <xdr:colOff>412952</xdr:colOff>
      <xdr:row>0</xdr:row>
      <xdr:rowOff>489043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0" y="148689"/>
          <a:ext cx="393902" cy="340354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18</xdr:row>
      <xdr:rowOff>76200</xdr:rowOff>
    </xdr:from>
    <xdr:to>
      <xdr:col>6</xdr:col>
      <xdr:colOff>9525</xdr:colOff>
      <xdr:row>24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ÁREA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0" y="3867150"/>
              <a:ext cx="2476500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19050</xdr:colOff>
      <xdr:row>26</xdr:row>
      <xdr:rowOff>57150</xdr:rowOff>
    </xdr:from>
    <xdr:to>
      <xdr:col>6</xdr:col>
      <xdr:colOff>9525</xdr:colOff>
      <xdr:row>32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IORIDADE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0" y="5372100"/>
              <a:ext cx="24765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57151</xdr:rowOff>
    </xdr:from>
    <xdr:to>
      <xdr:col>2</xdr:col>
      <xdr:colOff>9525</xdr:colOff>
      <xdr:row>20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ISTEMA 1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STEM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95601"/>
              <a:ext cx="1571625" cy="1438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9524</xdr:colOff>
      <xdr:row>6</xdr:row>
      <xdr:rowOff>95250</xdr:rowOff>
    </xdr:from>
    <xdr:to>
      <xdr:col>13</xdr:col>
      <xdr:colOff>590549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TENDENTE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END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7324" y="1600200"/>
              <a:ext cx="1800225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16</xdr:row>
      <xdr:rowOff>19051</xdr:rowOff>
    </xdr:from>
    <xdr:to>
      <xdr:col>13</xdr:col>
      <xdr:colOff>590550</xdr:colOff>
      <xdr:row>23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IORIDADE 1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3429001"/>
              <a:ext cx="180975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28575</xdr:colOff>
      <xdr:row>0</xdr:row>
      <xdr:rowOff>342900</xdr:rowOff>
    </xdr:from>
    <xdr:to>
      <xdr:col>15</xdr:col>
      <xdr:colOff>400049</xdr:colOff>
      <xdr:row>0</xdr:row>
      <xdr:rowOff>675832</xdr:rowOff>
    </xdr:to>
    <xdr:pic>
      <xdr:nvPicPr>
        <xdr:cNvPr id="10" name="Imagem 9" descr="Resultado de imagem para icon home 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342900"/>
          <a:ext cx="371474" cy="332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19</xdr:row>
      <xdr:rowOff>19050</xdr:rowOff>
    </xdr:from>
    <xdr:to>
      <xdr:col>5</xdr:col>
      <xdr:colOff>885825</xdr:colOff>
      <xdr:row>26</xdr:row>
      <xdr:rowOff>57150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A&#10;ABERTURA 1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&#10;ABERTUR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8150" y="3933825"/>
              <a:ext cx="19050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314325</xdr:colOff>
      <xdr:row>19</xdr:row>
      <xdr:rowOff>28575</xdr:rowOff>
    </xdr:from>
    <xdr:to>
      <xdr:col>6</xdr:col>
      <xdr:colOff>2238375</xdr:colOff>
      <xdr:row>26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ISTEMA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S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3943350"/>
              <a:ext cx="192405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28575</xdr:colOff>
      <xdr:row>0</xdr:row>
      <xdr:rowOff>271462</xdr:rowOff>
    </xdr:from>
    <xdr:to>
      <xdr:col>11</xdr:col>
      <xdr:colOff>400049</xdr:colOff>
      <xdr:row>0</xdr:row>
      <xdr:rowOff>604394</xdr:rowOff>
    </xdr:to>
    <xdr:pic>
      <xdr:nvPicPr>
        <xdr:cNvPr id="4" name="Imagem 3" descr="Resultado de imagem para icon home 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271462"/>
          <a:ext cx="371474" cy="332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9</xdr:col>
      <xdr:colOff>238125</xdr:colOff>
      <xdr:row>0</xdr:row>
      <xdr:rowOff>86776</xdr:rowOff>
    </xdr:from>
    <xdr:to>
      <xdr:col>9</xdr:col>
      <xdr:colOff>632027</xdr:colOff>
      <xdr:row>0</xdr:row>
      <xdr:rowOff>427130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0" y="86776"/>
          <a:ext cx="393902" cy="3403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447675</xdr:colOff>
      <xdr:row>0</xdr:row>
      <xdr:rowOff>86776</xdr:rowOff>
    </xdr:from>
    <xdr:to>
      <xdr:col>12</xdr:col>
      <xdr:colOff>231977</xdr:colOff>
      <xdr:row>0</xdr:row>
      <xdr:rowOff>427130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8350" y="86776"/>
          <a:ext cx="393902" cy="340354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0</xdr:row>
      <xdr:rowOff>252412</xdr:rowOff>
    </xdr:from>
    <xdr:to>
      <xdr:col>13</xdr:col>
      <xdr:colOff>609599</xdr:colOff>
      <xdr:row>0</xdr:row>
      <xdr:rowOff>585344</xdr:rowOff>
    </xdr:to>
    <xdr:pic>
      <xdr:nvPicPr>
        <xdr:cNvPr id="3" name="Imagem 2" descr="Resultado de imagem para icon home 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252412"/>
          <a:ext cx="371474" cy="332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" refreshedDate="44272.850726504628" createdVersion="5" refreshedVersion="6" minRefreshableVersion="3" recordCount="67" xr:uid="{00000000-000A-0000-FFFF-FFFF04000000}">
  <cacheSource type="worksheet">
    <worksheetSource ref="B4:K71" sheet="ATENDIMENTOS"/>
  </cacheSource>
  <cacheFields count="10">
    <cacheField name="Nº.CHAMADO" numFmtId="0">
      <sharedItems containsSemiMixedTypes="0" containsString="0" containsNumber="1" containsInteger="1" minValue="579" maxValue="1392"/>
    </cacheField>
    <cacheField name="ÁREA" numFmtId="0">
      <sharedItems/>
    </cacheField>
    <cacheField name="SISTEMA" numFmtId="0">
      <sharedItems/>
    </cacheField>
    <cacheField name="SOLICITANTE" numFmtId="0">
      <sharedItems containsBlank="1"/>
    </cacheField>
    <cacheField name="SOLICITAÇÃO" numFmtId="0">
      <sharedItems/>
    </cacheField>
    <cacheField name="PRIORIDADE" numFmtId="0">
      <sharedItems/>
    </cacheField>
    <cacheField name="ATENDENTE" numFmtId="0">
      <sharedItems containsBlank="1" count="5">
        <s v="KLEBER ALVES"/>
        <s v="CAMILA MONTEIRO"/>
        <s v="MICHELLE SANTOS"/>
        <m/>
        <s v="MARCOS GONÇALVES"/>
      </sharedItems>
    </cacheField>
    <cacheField name="RESOLUÇÃO" numFmtId="0">
      <sharedItems containsBlank="1"/>
    </cacheField>
    <cacheField name="PRAZO ATENDIMENTO" numFmtId="0">
      <sharedItems containsString="0" containsBlank="1" containsNumber="1" containsInteger="1" minValue="1" maxValue="39"/>
    </cacheField>
    <cacheField name="DATA_x000a_ENCERRAMENTO" numFmtId="0">
      <sharedItems containsNonDate="0" containsDate="1" containsString="0" containsBlank="1" minDate="2017-02-16T00:00:00" maxDate="5017-05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" refreshedDate="44272.850726504628" createdVersion="5" refreshedVersion="6" minRefreshableVersion="3" recordCount="67" xr:uid="{00000000-000A-0000-FFFF-FFFF0E000000}">
  <cacheSource type="worksheet">
    <worksheetSource ref="A4:K71" sheet="ATENDIMENTOS"/>
  </cacheSource>
  <cacheFields count="11">
    <cacheField name="DATA_x000a_ABERTURA" numFmtId="14">
      <sharedItems containsSemiMixedTypes="0" containsNonDate="0" containsDate="1" containsString="0" minDate="2007-05-09T00:00:00" maxDate="2017-05-17T00:00:00" count="32">
        <d v="2017-02-16T00:00:00"/>
        <d v="2017-02-22T00:00:00"/>
        <d v="2017-03-02T00:00:00"/>
        <d v="2017-03-03T00:00:00"/>
        <d v="2017-03-06T00:00:00"/>
        <d v="2017-03-22T00:00:00"/>
        <d v="2017-04-03T00:00:00"/>
        <d v="2017-04-04T00:00:00"/>
        <d v="2017-04-11T00:00:00"/>
        <d v="2017-04-17T00:00:00"/>
        <d v="2017-04-24T00:00:00"/>
        <d v="2017-04-25T00:00:00"/>
        <d v="2017-04-26T00:00:00"/>
        <d v="2017-04-27T00:00:00"/>
        <d v="2017-05-02T00:00:00"/>
        <d v="2017-05-04T00:00:00"/>
        <d v="2017-05-08T00:00:00"/>
        <d v="2017-05-09T00:00:00"/>
        <d v="2007-05-09T00:00:00"/>
        <d v="2017-05-10T00:00:00"/>
        <d v="2017-05-11T00:00:00"/>
        <d v="2017-02-09T00:00:00"/>
        <d v="2017-02-20T00:00:00"/>
        <d v="2017-04-06T00:00:00"/>
        <d v="2017-04-10T00:00:00"/>
        <d v="2017-04-12T00:00:00"/>
        <d v="2017-04-13T00:00:00"/>
        <d v="2017-04-20T00:00:00"/>
        <d v="2017-05-03T00:00:00"/>
        <d v="2017-05-05T00:00:00"/>
        <d v="2017-05-15T00:00:00"/>
        <d v="2017-05-16T00:00:00"/>
      </sharedItems>
      <fieldGroup base="0">
        <rangePr groupBy="months" startDate="2007-05-09T00:00:00" endDate="2017-05-17T00:00:00"/>
        <groupItems count="14">
          <s v="&lt;09/05/200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05/2017"/>
        </groupItems>
      </fieldGroup>
    </cacheField>
    <cacheField name="Nº.CHAMADO" numFmtId="0">
      <sharedItems containsSemiMixedTypes="0" containsString="0" containsNumber="1" containsInteger="1" minValue="579" maxValue="1392" count="67">
        <n v="669"/>
        <n v="674"/>
        <n v="675"/>
        <n v="728"/>
        <n v="730"/>
        <n v="786"/>
        <n v="789"/>
        <n v="800"/>
        <n v="924"/>
        <n v="925"/>
        <n v="1027"/>
        <n v="1038"/>
        <n v="1091"/>
        <n v="1131"/>
        <n v="1174"/>
        <n v="1194"/>
        <n v="1213"/>
        <n v="1214"/>
        <n v="1217"/>
        <n v="1233"/>
        <n v="1241"/>
        <n v="1242"/>
        <n v="1272"/>
        <n v="1311"/>
        <n v="1314"/>
        <n v="1316"/>
        <n v="1326"/>
        <n v="1329"/>
        <n v="1342"/>
        <n v="1350"/>
        <n v="1357"/>
        <n v="579"/>
        <n v="708"/>
        <n v="983"/>
        <n v="1054"/>
        <n v="1071"/>
        <n v="1079"/>
        <n v="1085"/>
        <n v="1097"/>
        <n v="1098"/>
        <n v="1117"/>
        <n v="1164"/>
        <n v="1166"/>
        <n v="1167"/>
        <n v="1178"/>
        <n v="1180"/>
        <n v="1203"/>
        <n v="1208"/>
        <n v="1212"/>
        <n v="1221"/>
        <n v="1228"/>
        <n v="1240"/>
        <n v="1243"/>
        <n v="1254"/>
        <n v="1268"/>
        <n v="1271"/>
        <n v="1298"/>
        <n v="1303"/>
        <n v="1304"/>
        <n v="1318"/>
        <n v="1331"/>
        <n v="1339"/>
        <n v="1340"/>
        <n v="1345"/>
        <n v="1349"/>
        <n v="1390"/>
        <n v="1392"/>
      </sharedItems>
    </cacheField>
    <cacheField name="ÁREA" numFmtId="0">
      <sharedItems count="2">
        <s v="GOF"/>
        <s v="DNR"/>
      </sharedItems>
    </cacheField>
    <cacheField name="SISTEMA" numFmtId="0">
      <sharedItems count="19">
        <s v="SGO"/>
        <s v="GDM"/>
        <s v="GCDE"/>
        <s v="GPD"/>
        <s v="MALA DIRETA"/>
        <s v="FORMULÁRIO NEGOCIAL"/>
        <s v="GERAR CARTAS"/>
        <s v="DASHBOARD SUBSIDIO"/>
        <s v="BATE VR"/>
        <s v="CADASTRO DNR"/>
        <s v="FRONT EXYON"/>
        <s v="ALTERAÇÕES SGO"/>
        <s v="VR CONTÁBIL"/>
        <s v="FATURAMENTO GOF - SOJ"/>
        <s v="CQO - ANTIGO"/>
        <s v="CDJ - DETERMINAÇÃO"/>
        <s v="CASHJUD"/>
        <s v="GESTÃO CONTÁBIL - EBOOK"/>
        <s v="BANCO PARTE"/>
      </sharedItems>
    </cacheField>
    <cacheField name="SOLICITANTE" numFmtId="0">
      <sharedItems containsBlank="1"/>
    </cacheField>
    <cacheField name="SOLICITAÇÃO" numFmtId="0">
      <sharedItems/>
    </cacheField>
    <cacheField name="PRIORIDADE" numFmtId="0">
      <sharedItems count="3">
        <s v="ALTA"/>
        <s v="MÉDIA"/>
        <s v="BAIXA"/>
      </sharedItems>
    </cacheField>
    <cacheField name="ATENDENTE" numFmtId="0">
      <sharedItems containsBlank="1" count="5">
        <s v="KLEBER ALVES"/>
        <s v="CAMILA MONTEIRO"/>
        <s v="MICHELLE SANTOS"/>
        <m/>
        <s v="MARCOS GONÇALVES"/>
      </sharedItems>
    </cacheField>
    <cacheField name="RESOLUÇÃO" numFmtId="0">
      <sharedItems containsBlank="1"/>
    </cacheField>
    <cacheField name="PRAZO ATENDIMENTO" numFmtId="0">
      <sharedItems containsString="0" containsBlank="1" containsNumber="1" containsInteger="1" minValue="1" maxValue="39" count="13">
        <n v="1"/>
        <n v="4"/>
        <n v="21"/>
        <n v="7"/>
        <n v="3"/>
        <n v="32"/>
        <n v="35"/>
        <n v="2"/>
        <m/>
        <n v="39"/>
        <n v="18"/>
        <n v="8"/>
        <n v="15"/>
      </sharedItems>
    </cacheField>
    <cacheField name="DATA_x000a_ENCERRAMENTO" numFmtId="0">
      <sharedItems containsNonDate="0" containsDate="1" containsString="0" containsBlank="1" minDate="2017-02-16T00:00:00" maxDate="5017-05-03T00:00:00" count="31">
        <d v="2017-02-16T00:00:00"/>
        <d v="2017-02-20T00:00:00"/>
        <d v="2017-04-05T00:00:00"/>
        <d v="2017-03-02T00:00:00"/>
        <d v="2017-03-06T00:00:00"/>
        <d v="2017-04-25T00:00:00"/>
        <d v="2017-04-27T00:00:00"/>
        <d v="2017-04-10T00:00:00"/>
        <d v="2017-04-06T00:00:00"/>
        <d v="2017-04-11T00:00:00"/>
        <d v="2017-04-17T00:00:00"/>
        <d v="2017-05-02T00:00:00"/>
        <d v="2017-04-26T00:00:00"/>
        <m/>
        <d v="2017-05-04T00:00:00"/>
        <d v="2017-05-08T00:00:00"/>
        <d v="2017-05-09T00:00:00"/>
        <d v="2017-05-10T00:00:00"/>
        <d v="2017-05-11T00:00:00"/>
        <d v="2017-03-29T00:00:00"/>
        <d v="2017-03-30T00:00:00"/>
        <d v="2017-04-18T00:00:00"/>
        <d v="2017-04-13T00:00:00"/>
        <d v="2017-04-12T00:00:00"/>
        <d v="2017-04-24T00:00:00"/>
        <d v="2017-05-05T00:00:00"/>
        <d v="2017-04-28T00:00:00"/>
        <d v="5017-05-02T00:00:00"/>
        <d v="2017-05-03T00:00:00"/>
        <d v="2017-05-15T00:00:00"/>
        <d v="2017-05-16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n v="669"/>
    <s v="GOF"/>
    <s v="SGO"/>
    <s v="MICHELLE SANTOS"/>
    <s v="Problema no lançamento da data do fornecedor."/>
    <s v="ALTA"/>
    <x v="0"/>
    <s v="Exclusão do cadastro para cadastar novamente com a informação solicitada."/>
    <n v="1"/>
    <d v="2017-02-16T00:00:00"/>
  </r>
  <r>
    <n v="674"/>
    <s v="DNR"/>
    <s v="GDM"/>
    <m/>
    <s v="Reestruturação de acuse dos recebimentos e recepção de documentos."/>
    <s v="MÉDIA"/>
    <x v="1"/>
    <s v="Alteração no filtro de data do relatório RETORNO SBK para (01/01/2017)."/>
    <n v="4"/>
    <d v="2017-02-20T00:00:00"/>
  </r>
  <r>
    <n v="675"/>
    <s v="DNR"/>
    <s v="GCDE"/>
    <s v="PEDRO VINICIUS"/>
    <s v="Ajuste no sistema para baixa de pendências e estruturação de relatórios."/>
    <s v="MÉDIA"/>
    <x v="1"/>
    <s v="A solicitação não se encaixa como atendimento e sim como uma nova demanda."/>
    <n v="21"/>
    <d v="2017-04-05T00:00:00"/>
  </r>
  <r>
    <n v="728"/>
    <s v="DNR"/>
    <s v="GPD"/>
    <s v="PEDRO VINICIUS"/>
    <s v="Ajuste no processo de exclusão de processos cadastrados indevidamente."/>
    <s v="MÉDIA"/>
    <x v="1"/>
    <s v="Alteração no código do formulário, porém uma vez que a exclusão é realizada pelo analista o processo é irreversível."/>
    <n v="7"/>
    <d v="2017-03-02T00:00:00"/>
  </r>
  <r>
    <n v="730"/>
    <s v="DNR"/>
    <s v="MALA DIRETA"/>
    <s v="PEDRO VINICIUS"/>
    <s v="Erro de e-mails direcionados aos credenciados referente à finalização dos atendimentos."/>
    <s v="ALTA"/>
    <x v="1"/>
    <s v="O erro não ocorre dentro do front (sistema) e sim devido à um problema de antivírus que impede a ação."/>
    <n v="7"/>
    <d v="2017-03-02T00:00:00"/>
  </r>
  <r>
    <n v="786"/>
    <s v="DNR"/>
    <s v="GPD"/>
    <s v="CAMILA MONTEIRO"/>
    <s v="O atualizador do sistema estava corrompido."/>
    <s v="ALTA"/>
    <x v="1"/>
    <s v="Reparo do atualizador."/>
    <n v="1"/>
    <d v="2017-03-02T00:00:00"/>
  </r>
  <r>
    <n v="789"/>
    <s v="DNR"/>
    <s v="FORMULÁRIO NEGOCIAL"/>
    <s v="MARCOS GONÇALVES"/>
    <s v="Erro na geração do relatório gerencial."/>
    <s v="MÉDIA"/>
    <x v="1"/>
    <s v="O robô PCCOM foi ajustado para ler o layout e assim capturar as informações necessárias."/>
    <n v="3"/>
    <d v="2017-03-06T00:00:00"/>
  </r>
  <r>
    <n v="800"/>
    <s v="DNR"/>
    <s v="GPD"/>
    <s v="CAMILA MONTEIRO"/>
    <s v="Operador não consegue abrir o front."/>
    <s v="MÉDIA"/>
    <x v="1"/>
    <s v="O sistema foi instalado novamente."/>
    <n v="1"/>
    <d v="2017-03-06T00:00:00"/>
  </r>
  <r>
    <n v="924"/>
    <s v="DNR"/>
    <s v="GPD"/>
    <s v="CAMILA MONTEIRO"/>
    <s v="Alteração dos documentos do checklist (acrescentar e remover), habilitar processos de exclusão na tela do IBJ. Alterar o diretório do front e habilitar os usuários para ter o acesso."/>
    <s v="BAIXA"/>
    <x v="1"/>
    <s v="A solicitação não se encaixa como atendimento e sim como uma nova demanda."/>
    <n v="32"/>
    <d v="2017-04-25T00:00:00"/>
  </r>
  <r>
    <n v="925"/>
    <s v="DNR"/>
    <s v="MALA DIRETA"/>
    <s v="CAMILA MONTEIRO"/>
    <s v="Reenviar os e-mails sinalizados como: Inexistente, Inconsistente e Duplicidade."/>
    <s v="BAIXA"/>
    <x v="1"/>
    <s v="A analista cancelou o atendimento devido à expiração do prazo interno para enviar os e-mails."/>
    <n v="35"/>
    <d v="2017-04-27T00:00:00"/>
  </r>
  <r>
    <n v="1027"/>
    <s v="DNR"/>
    <s v="GERAR CARTAS"/>
    <s v="CAMILA MONTEIRO"/>
    <s v="O front não está gerando os arquivos em PDF."/>
    <s v="ALTA"/>
    <x v="1"/>
    <s v="O front apresentou errod e layout e falha do arquivo DynaLL que habilita as cartas geradas em PDF."/>
    <n v="7"/>
    <d v="2017-04-10T00:00:00"/>
  </r>
  <r>
    <n v="1038"/>
    <s v="GOF"/>
    <s v="DASHBOARD SUBSIDIO"/>
    <s v="MARCIO FIGUEIREDO"/>
    <s v="Erro na importação do arquivo PEOPLE."/>
    <s v="ALTA"/>
    <x v="1"/>
    <s v="O layout do arquivo foi ajustado e o sistema atendeu o novo layout."/>
    <n v="2"/>
    <d v="2017-04-06T00:00:00"/>
  </r>
  <r>
    <n v="1091"/>
    <s v="GOF"/>
    <s v="GDM"/>
    <s v="CAMILA MONTEIRO"/>
    <s v="Front apresentou erro de bloqueio."/>
    <s v="ALTA"/>
    <x v="1"/>
    <s v="O front foi reiniciado e voltou a executar as atividades normalmente."/>
    <n v="1"/>
    <d v="2017-04-11T00:00:00"/>
  </r>
  <r>
    <n v="1131"/>
    <s v="GOF"/>
    <s v="GDM"/>
    <s v="ANDRE LUIZ ALVARENGA"/>
    <s v="Instalação do front na máquina do analista Fabiano Campana."/>
    <s v="ALTA"/>
    <x v="0"/>
    <s v="A instalação foi realizada."/>
    <n v="1"/>
    <d v="2017-04-17T00:00:00"/>
  </r>
  <r>
    <n v="1174"/>
    <s v="GOF"/>
    <s v="BATE VR"/>
    <s v="ANDRE LUIZ ALVARENGA"/>
    <s v="Instalação nas máquinas dos analistas Yone Marques e Anderson."/>
    <s v="MÉDIA"/>
    <x v="1"/>
    <s v="O sistema foi instalado na máquina dos usuários."/>
    <n v="7"/>
    <d v="2017-05-02T00:00:00"/>
  </r>
  <r>
    <n v="1194"/>
    <s v="DNR"/>
    <s v="GPD"/>
    <s v="CAMILA MONTEIRO"/>
    <s v="O sistema apresenta erros na tela de importação de retornos, exportação de relatórios e validação de permissão dos usuários."/>
    <s v="MÉDIA"/>
    <x v="1"/>
    <s v="Os erros de importação de retornos e exportação de relatórios não foram corrigidos porque não apresentaram problemas, a permissão dos usuários é devido ao perfil de cada usuário cadastrado."/>
    <n v="1"/>
    <d v="2017-04-25T00:00:00"/>
  </r>
  <r>
    <n v="1213"/>
    <s v="DNR"/>
    <s v="GPD"/>
    <s v="CAMILA MONTEIRO"/>
    <s v="Usuário não estava conseguindo cadastrar outro usuário."/>
    <s v="ALTA"/>
    <x v="1"/>
    <s v="O usuário não conseguia cadastrar o outro usuário devido ao erro de matrícula."/>
    <n v="1"/>
    <d v="2017-04-26T00:00:00"/>
  </r>
  <r>
    <n v="1214"/>
    <s v="DNR"/>
    <s v="GPD"/>
    <s v="CAMILA MONTEIRO"/>
    <s v="Criar nova regra de cálculo para o sistema calcular feriados que caem em dias da semana."/>
    <s v="ALTA"/>
    <x v="1"/>
    <m/>
    <m/>
    <m/>
  </r>
  <r>
    <n v="1217"/>
    <s v="DNR"/>
    <s v="GPD"/>
    <s v="CAMILA MONTEIRO"/>
    <s v="Instalação do sistema na máquina da analista Nadia."/>
    <s v="ALTA"/>
    <x v="1"/>
    <s v="O sistema foi instalado corretamente."/>
    <n v="1"/>
    <d v="2017-04-27T00:00:00"/>
  </r>
  <r>
    <n v="1233"/>
    <s v="GOF"/>
    <s v="GDM"/>
    <s v="ANDRE LUIZ ALVARENGA"/>
    <s v="Erro na recepção dos casos."/>
    <s v="MÉDIA"/>
    <x v="1"/>
    <s v="A rotina foi realizada novamente por não ser constatado erro no sistema."/>
    <n v="2"/>
    <d v="2017-05-04T00:00:00"/>
  </r>
  <r>
    <n v="1241"/>
    <s v="GOF"/>
    <s v="BATE VR"/>
    <s v="ANDRE LUIZ ALVARENGA"/>
    <s v="Usuário Jairo não consegue realizar a rotina de importação dos arquivos."/>
    <s v="MÉDIA"/>
    <x v="0"/>
    <m/>
    <m/>
    <m/>
  </r>
  <r>
    <n v="1242"/>
    <s v="GOF"/>
    <s v="GDM"/>
    <s v="MARCOS GONÇALVES"/>
    <s v="Reinstalar o sistema."/>
    <s v="BAIXA"/>
    <x v="0"/>
    <s v="O sistema foi reinstalado."/>
    <n v="1"/>
    <d v="2017-05-02T00:00:00"/>
  </r>
  <r>
    <n v="1272"/>
    <s v="DNR"/>
    <s v="GDM"/>
    <s v="PEDRO VINICIUS"/>
    <s v="Instalar o front na máquina da analista Christiane Mary com o mesmo espelho do cadastro do Pedro."/>
    <s v="ALTA"/>
    <x v="0"/>
    <s v="O sistema foi instalado e foi realizado o cadastro da analista."/>
    <n v="1"/>
    <d v="2017-05-04T00:00:00"/>
  </r>
  <r>
    <n v="1311"/>
    <s v="DNR"/>
    <s v="CADASTRO DNR"/>
    <s v="CAMILA MONTEIRO"/>
    <s v="Usuário bloqueado na tela de cadastro."/>
    <s v="MÉDIA"/>
    <x v="1"/>
    <s v="Foi criada uma consulta para finalizar o processo do cadastro e assim desbloquear a tela."/>
    <n v="1"/>
    <d v="2017-05-08T00:00:00"/>
  </r>
  <r>
    <n v="1314"/>
    <s v="DNR"/>
    <s v="GPD"/>
    <s v="CAMILA MONTEIRO"/>
    <s v="Exclusão de processo no GPD."/>
    <s v="MÉDIA"/>
    <x v="1"/>
    <s v="Processo de exclusão foi concluído."/>
    <n v="1"/>
    <d v="2017-05-08T00:00:00"/>
  </r>
  <r>
    <n v="1316"/>
    <s v="DNR"/>
    <s v="GPD"/>
    <s v="CAMILA MONTEIRO"/>
    <s v="Rompimento do sistema."/>
    <s v="ALTA"/>
    <x v="1"/>
    <s v="O rompimento foi corrigido."/>
    <n v="1"/>
    <d v="2017-03-02T00:00:00"/>
  </r>
  <r>
    <n v="1326"/>
    <s v="GOF"/>
    <s v="SGO"/>
    <s v="ANDRE LUIZ ALVARENGA"/>
    <s v="Usuário relata a não atualização da &quot;Prazo para Resposta&quot; após o lançamento de uma parcial."/>
    <s v="MÉDIA"/>
    <x v="0"/>
    <s v="A data foi corrigida."/>
    <n v="1"/>
    <d v="2017-05-09T00:00:00"/>
  </r>
  <r>
    <n v="1329"/>
    <s v="DNR"/>
    <s v="GPD"/>
    <s v="CAMILA MONTEIRO"/>
    <s v="Reparo no sistema da analista NADIA."/>
    <s v="ALTA"/>
    <x v="1"/>
    <s v="Foi realizada a compactação e reparo do sistema."/>
    <n v="1"/>
    <d v="2017-05-09T00:00:00"/>
  </r>
  <r>
    <n v="1342"/>
    <s v="DNR"/>
    <s v="GPD"/>
    <s v="CAMILA MONTEIRO"/>
    <s v="Reparo no sistema da analista NADIA."/>
    <s v="ALTA"/>
    <x v="1"/>
    <s v="Foi realizada a compactação e reparo do sistema."/>
    <n v="1"/>
    <d v="2017-05-10T00:00:00"/>
  </r>
  <r>
    <n v="1350"/>
    <s v="GOF"/>
    <s v="SGO"/>
    <s v="PRISCILA LUCIO"/>
    <s v="Retirada do monitoramento posto sobre o AK."/>
    <s v="ALTA"/>
    <x v="0"/>
    <s v="Foi realizada a exclusão do monitoramento."/>
    <n v="1"/>
    <d v="2017-05-11T00:00:00"/>
  </r>
  <r>
    <n v="1357"/>
    <s v="DNR"/>
    <s v="GCDE"/>
    <s v="CAMILA MONTEIRO"/>
    <s v="Exclusão de importação na tabela de faturamento referente ao período: 09 -10/05."/>
    <s v="ALTA"/>
    <x v="1"/>
    <s v="Foi realizada a exclusão das importações realizadas nos dias indicados."/>
    <n v="1"/>
    <d v="2017-05-11T00:00:00"/>
  </r>
  <r>
    <n v="579"/>
    <s v="GOF"/>
    <s v="FRONT EXYON"/>
    <s v="TATIANE SELES"/>
    <s v="Erro na importação do Benner."/>
    <s v="ALTA"/>
    <x v="1"/>
    <s v="O erro de importação ocorreu devido a data de importação que estava incorreta."/>
    <n v="1"/>
    <d v="2017-05-09T00:00:00"/>
  </r>
  <r>
    <n v="708"/>
    <s v="GOF"/>
    <s v="ALTERAÇÕES SGO"/>
    <s v="MARCIO FIGUEIREDO"/>
    <s v="Criação de analítico com informações sobre alteração de barcode e datas."/>
    <s v="BAIXA"/>
    <x v="1"/>
    <s v="A solicitação não se encaixa como atendimento e sim como uma nova demanda."/>
    <n v="39"/>
    <d v="2017-03-29T00:00:00"/>
  </r>
  <r>
    <n v="983"/>
    <s v="DNR"/>
    <s v="CADASTRO DNR"/>
    <s v="PEDRO VINICIUS"/>
    <s v="Erro na importação dos formulários para o BD."/>
    <s v="ALTA"/>
    <x v="1"/>
    <s v="O atendimento foi encerrado pois a analista Janaina informou que conseguiu sanar o problema sem ter a necessidade de um atendimento."/>
    <n v="1"/>
    <d v="2017-03-30T00:00:00"/>
  </r>
  <r>
    <n v="1054"/>
    <s v="GOF"/>
    <s v="ALTERAÇÕES SGO"/>
    <s v="CAMILA MONTEIRO"/>
    <s v="Erro na gravação das justificativas no banco de dados."/>
    <s v="ALTA"/>
    <x v="1"/>
    <s v="O caminho do banco de dados onde a tabela de alteração fica guardada foi corrigido."/>
    <n v="1"/>
    <d v="2017-04-06T00:00:00"/>
  </r>
  <r>
    <n v="1071"/>
    <s v="GOF"/>
    <s v="VR CONTÁBIL"/>
    <s v="CARLOS ALBERTO"/>
    <s v="Erro na importação de arquivos no front."/>
    <s v="ALTA"/>
    <x v="0"/>
    <s v="O módulo de importação foi feito novamente utilizando uma nova forma."/>
    <n v="18"/>
    <d v="2017-05-02T00:00:00"/>
  </r>
  <r>
    <n v="1079"/>
    <s v="GOF"/>
    <s v="SGO"/>
    <s v="PRISCILA LUCIO"/>
    <s v="Exclusão da primeira prorrogação parcial."/>
    <s v="ALTA"/>
    <x v="0"/>
    <s v="A exclusão foi realizada para cadastrar novamente."/>
    <n v="8"/>
    <d v="2017-04-18T00:00:00"/>
  </r>
  <r>
    <n v="1085"/>
    <s v="GOF"/>
    <s v="SGO"/>
    <s v="PRISCILA LUCIO"/>
    <s v="Criar um novo relatório com os parâmetros do relatório diário."/>
    <s v="MÉDIA"/>
    <x v="1"/>
    <s v="A solicitante informou que seria necessário incluir apenas mais duas colunas no relatório já existente."/>
    <n v="3"/>
    <d v="2017-04-13T00:00:00"/>
  </r>
  <r>
    <n v="1097"/>
    <s v="GOF"/>
    <s v="FATURAMENTO GOF - SOJ"/>
    <s v="ANDRE LUIZ ALVARENGA"/>
    <s v="Realizar consistência da base com o BD de faturamento centralizado, com o objetivo de identificar casos já pagos."/>
    <s v="ALTA"/>
    <x v="1"/>
    <s v="As bases foram unificadas e validadas."/>
    <n v="15"/>
    <d v="2017-05-02T00:00:00"/>
  </r>
  <r>
    <n v="1098"/>
    <s v="GOF"/>
    <s v="CQO - ANTIGO"/>
    <s v="PRISCILA LUCIO"/>
    <s v="Habilitação de funções antigas para as analistas de CPI."/>
    <s v="ALTA"/>
    <x v="0"/>
    <s v="As funções foram habilitadas para as analistas informadas."/>
    <n v="1"/>
    <d v="2017-04-12T00:00:00"/>
  </r>
  <r>
    <n v="1117"/>
    <s v="GOF"/>
    <s v="SGO"/>
    <s v="MARCIO FIGUEIREDO"/>
    <s v="Erro de preenchimento retorno do fornecedor."/>
    <s v="ALTA"/>
    <x v="1"/>
    <s v="O fornecedor foi excluído para que seja feito novamente o cadastro."/>
    <n v="1"/>
    <d v="2017-04-13T00:00:00"/>
  </r>
  <r>
    <n v="1164"/>
    <s v="DNR"/>
    <s v="CADASTRO DNR"/>
    <s v="CAMILA MONTEIRO"/>
    <s v="Front prendeu usuário na tela de cadastro."/>
    <s v="ALTA"/>
    <x v="1"/>
    <s v="Foi criada uma consulta para finalizar o processo do cadastro e assim desbloquear a tela."/>
    <n v="4"/>
    <d v="2017-04-24T00:00:00"/>
  </r>
  <r>
    <n v="1166"/>
    <s v="GOF"/>
    <s v="SGO"/>
    <s v="PRISCILA LUCIO"/>
    <s v="Erro na localização de AK."/>
    <s v="ALTA"/>
    <x v="0"/>
    <s v="O AK e Barcode não foram encontrados em nossas bases."/>
    <n v="1"/>
    <d v="2017-04-24T00:00:00"/>
  </r>
  <r>
    <n v="1167"/>
    <s v="DNR"/>
    <s v="CADASTRO DNR"/>
    <s v="CAMILA MONTEIRO"/>
    <s v="Erros na tela de análise e cadastro."/>
    <s v="ALTA"/>
    <x v="1"/>
    <s v="Devido à urgência da operação o problema foi sanado por outro analista (YURI)."/>
    <n v="1"/>
    <d v="2017-04-24T00:00:00"/>
  </r>
  <r>
    <n v="1178"/>
    <s v="GOF"/>
    <s v="ALTERAÇÕES SGO"/>
    <s v="PRISCILA LUCIO"/>
    <s v="As justificativas de alteração não estavam aparecendo em arquivo analítico."/>
    <s v="MÉDIA"/>
    <x v="1"/>
    <s v="Foi inserida mais linhas na tabela de excel."/>
    <n v="1"/>
    <d v="2017-04-24T00:00:00"/>
  </r>
  <r>
    <n v="1180"/>
    <s v="GOF"/>
    <s v="SGO"/>
    <s v="PRISCILA LUCIO"/>
    <s v="A operação sinalizou problemas referente ao AK, alegando que não conseguem recepcionar o mesmo no sistema."/>
    <s v="ALTA"/>
    <x v="0"/>
    <s v="O ofício foi alterado."/>
    <n v="1"/>
    <d v="2017-04-24T00:00:00"/>
  </r>
  <r>
    <n v="1203"/>
    <s v="GOF"/>
    <s v="SGO"/>
    <s v="ANDRE LUIZ ALVARENGA"/>
    <s v="Avaliar e se for o caso excluir a prorrogação."/>
    <s v="MÉDIA"/>
    <x v="2"/>
    <s v="Exclusão do cadastro para cadastar novamente com a informação solicitada."/>
    <n v="1"/>
    <d v="2017-04-26T00:00:00"/>
  </r>
  <r>
    <n v="1208"/>
    <s v="GOF"/>
    <s v="SGO"/>
    <s v="PRISCILA LUCIO"/>
    <s v="Operação alegando problemas na hora de fazer o preenchimento do campo."/>
    <s v="ALTA"/>
    <x v="2"/>
    <s v="Efetuar o cadastro novamente."/>
    <n v="2"/>
    <d v="2017-04-27T00:00:00"/>
  </r>
  <r>
    <n v="1212"/>
    <s v="GOF"/>
    <s v="FATURAMENTO GOF - SOJ"/>
    <s v="MARCIO FIGUEIREDO"/>
    <s v="Exportação da base de pagos do faturamento na íntegra."/>
    <s v="ALTA"/>
    <x v="0"/>
    <s v="Base disponibilizada conforme solicitado."/>
    <n v="7"/>
    <d v="2017-05-05T00:00:00"/>
  </r>
  <r>
    <n v="1221"/>
    <s v="GOF"/>
    <s v="SGO"/>
    <s v="MARCIO FIGUEIREDO"/>
    <s v="Verificar lentidão do sistema."/>
    <s v="ALTA"/>
    <x v="2"/>
    <s v="Chamado solucionado."/>
    <n v="2"/>
    <d v="2017-04-28T00:00:00"/>
  </r>
  <r>
    <n v="1228"/>
    <s v="DNR"/>
    <s v="CDJ - DETERMINAÇÃO"/>
    <s v="MICHELLE SANTOS"/>
    <s v="Sistema não abre na máquina do usuário."/>
    <s v="MÉDIA"/>
    <x v="2"/>
    <s v="O sistema foi reinstalado."/>
    <n v="1"/>
    <d v="2017-04-27T00:00:00"/>
  </r>
  <r>
    <n v="1240"/>
    <s v="GOF"/>
    <s v="CASHJUD"/>
    <s v="ANDRE LUIZ ALVARENGA"/>
    <s v="Atualização de lista de CNPJ's cliente CASH e revisão da rotina de contigência."/>
    <s v="MÉDIA"/>
    <x v="3"/>
    <m/>
    <m/>
    <m/>
  </r>
  <r>
    <n v="1243"/>
    <s v="DNR"/>
    <s v="FORMULÁRIO NEGOCIAL"/>
    <s v="MARCOS GONÇALVES"/>
    <s v="Sistema inoperante comprometendo o fechamento."/>
    <s v="ALTA"/>
    <x v="4"/>
    <s v="A base do sistema estava corrompida o que acarretou diversos problemas, além de compactar e reparar as bses serão necessários outras medidas para garantir o funcionamento do sistema."/>
    <n v="1"/>
    <d v="5017-05-02T00:00:00"/>
  </r>
  <r>
    <n v="1254"/>
    <s v="GOF"/>
    <s v="SGO"/>
    <s v="PRISCILA LUCIO"/>
    <s v="Erro na geração do relatório do indicador DIR."/>
    <s v="ALTA"/>
    <x v="2"/>
    <s v="Reeiniciar a máquina, pois o problema não é no sistema."/>
    <n v="1"/>
    <d v="2017-05-03T00:00:00"/>
  </r>
  <r>
    <n v="1268"/>
    <s v="GOF"/>
    <s v="SGO"/>
    <s v="ANDRE LUIZ ALVARENGA"/>
    <s v="Manutenção nas prorrogações solicitadas."/>
    <s v="MÉDIA"/>
    <x v="0"/>
    <s v="Prorrogações foram excluídas precisando de cadastro novamente."/>
    <n v="2"/>
    <d v="2017-05-05T00:00:00"/>
  </r>
  <r>
    <n v="1271"/>
    <s v="DNR"/>
    <s v="GCDE"/>
    <s v="PEDRO VINICIUS"/>
    <s v="Migração de bases para o computador da analista Christiane."/>
    <s v="ALTA"/>
    <x v="1"/>
    <s v="Migração de base para o computador da analista informada."/>
    <n v="1"/>
    <d v="2017-05-04T00:00:00"/>
  </r>
  <r>
    <n v="1298"/>
    <s v="DNR"/>
    <s v="CDJ - DETERMINAÇÃO"/>
    <s v="MARCOS GONÇALVES"/>
    <s v="O front de cartões não esta importando os arquivos que a área de cartão nos envia conforme cadeia."/>
    <s v="MÉDIA"/>
    <x v="4"/>
    <s v="Não foram encontradas divergências de arquivos pelo sistema."/>
    <n v="1"/>
    <d v="2017-05-05T00:00:00"/>
  </r>
  <r>
    <n v="1303"/>
    <s v="GOF"/>
    <s v="FATURAMENTO GOF - SOJ"/>
    <s v="MARCIO FIGUEIREDO"/>
    <s v="Solicitamos complemento de nova regra para faturamento SOJ."/>
    <s v="ALTA"/>
    <x v="3"/>
    <m/>
    <m/>
    <m/>
  </r>
  <r>
    <n v="1304"/>
    <s v="GOF"/>
    <s v="GESTÃO CONTÁBIL - EBOOK"/>
    <s v="ANDRE LUIZ ALVARENGA"/>
    <s v="Importação indevida, excluir linhas das datas 04 e 05/05/2017"/>
    <s v="ALTA"/>
    <x v="0"/>
    <s v="Exclusão realizada."/>
    <n v="1"/>
    <d v="2017-05-08T00:00:00"/>
  </r>
  <r>
    <n v="1318"/>
    <s v="GOF"/>
    <s v="FRONT EXYON"/>
    <s v="MARCIO FIGUEIREDO"/>
    <s v="Importação do front exyon não esta funcionando como deveria."/>
    <s v="MÉDIA"/>
    <x v="3"/>
    <m/>
    <m/>
    <m/>
  </r>
  <r>
    <n v="1331"/>
    <s v="GOF"/>
    <s v="BANCO PARTE"/>
    <s v="ANDRE LUIZ ALVARENGA"/>
    <s v="Conferência de LOTE para importação e baixa."/>
    <s v="MÉDIA"/>
    <x v="0"/>
    <s v="Conferência realizada."/>
    <n v="1"/>
    <d v="2017-05-09T00:00:00"/>
  </r>
  <r>
    <n v="1339"/>
    <s v="GOF"/>
    <s v="GESTÃO CONTÁBIL - EBOOK"/>
    <s v="KLEBER ALVES"/>
    <s v="Verificar dois casos que não constam em relatório de pendências."/>
    <s v="ALTA"/>
    <x v="0"/>
    <s v="Os casos verificados estavam classificados de forma errada. A correção foi realizada no banco de dados."/>
    <n v="1"/>
    <d v="2017-05-10T00:00:00"/>
  </r>
  <r>
    <n v="1340"/>
    <s v="GOF"/>
    <s v="BANCO PARTE"/>
    <s v="KLEBER ALVES"/>
    <s v="Realizar DE-PARA"/>
    <s v="BAIXA"/>
    <x v="0"/>
    <s v="Procedimento realizado."/>
    <n v="1"/>
    <d v="2017-05-10T00:00:00"/>
  </r>
  <r>
    <n v="1345"/>
    <s v="GOF"/>
    <s v="FRONT EXYON"/>
    <s v="CAMILA MONTEIRO"/>
    <s v="Verificar importação da base SSD."/>
    <s v="MÉDIA"/>
    <x v="1"/>
    <s v="Nenhum erro foi apresentado."/>
    <n v="1"/>
    <d v="2017-05-10T00:00:00"/>
  </r>
  <r>
    <n v="1349"/>
    <s v="GOF"/>
    <s v="BANCO PARTE"/>
    <s v="ANDRE LUIZ ALVARENGA"/>
    <s v="Estorno de movimentação contábil TED's Emitidas em 10/05/2017, pois o sistema não processou."/>
    <s v="ALTA"/>
    <x v="0"/>
    <s v="Procedimento de estorno realizado."/>
    <n v="1"/>
    <d v="2017-05-11T00:00:00"/>
  </r>
  <r>
    <n v="1390"/>
    <s v="GOF"/>
    <s v="FRONT EXYON"/>
    <s v="NICOLAS LUBIK"/>
    <s v="Limpeza da base cível EXYON (15/05) - Lote 871."/>
    <s v="ALTA"/>
    <x v="1"/>
    <s v="Limpeza finalizada."/>
    <n v="1"/>
    <d v="2017-05-15T00:00:00"/>
  </r>
  <r>
    <n v="1392"/>
    <s v="GOF"/>
    <s v="BANCO PARTE"/>
    <s v="KLEBER ALVES"/>
    <s v="Realizar DE-PARA"/>
    <s v="MÉDIA"/>
    <x v="0"/>
    <s v="Procedimento realizado."/>
    <n v="1"/>
    <d v="2017-05-16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x v="0"/>
    <x v="0"/>
    <s v="MICHELLE SANTOS"/>
    <s v="Problema no lançamento da data do fornecedor."/>
    <x v="0"/>
    <x v="0"/>
    <s v="Exclusão do cadastro para cadastar novamente com a informação solicitada."/>
    <x v="0"/>
    <x v="0"/>
  </r>
  <r>
    <x v="0"/>
    <x v="1"/>
    <x v="1"/>
    <x v="1"/>
    <m/>
    <s v="Reestruturação de acuse dos recebimentos e recepção de documentos."/>
    <x v="1"/>
    <x v="1"/>
    <s v="Alteração no filtro de data do relatório RETORNO SBK para (01/01/2017)."/>
    <x v="1"/>
    <x v="1"/>
  </r>
  <r>
    <x v="0"/>
    <x v="2"/>
    <x v="1"/>
    <x v="2"/>
    <s v="PEDRO VINICIUS"/>
    <s v="Ajuste no sistema para baixa de pendências e estruturação de relatórios."/>
    <x v="1"/>
    <x v="1"/>
    <s v="A solicitação não se encaixa como atendimento e sim como uma nova demanda."/>
    <x v="2"/>
    <x v="2"/>
  </r>
  <r>
    <x v="1"/>
    <x v="3"/>
    <x v="1"/>
    <x v="3"/>
    <s v="PEDRO VINICIUS"/>
    <s v="Ajuste no processo de exclusão de processos cadastrados indevidamente."/>
    <x v="1"/>
    <x v="1"/>
    <s v="Alteração no código do formulário, porém uma vez que a exclusão é realizada pelo analista o processo é irreversível."/>
    <x v="3"/>
    <x v="3"/>
  </r>
  <r>
    <x v="1"/>
    <x v="4"/>
    <x v="1"/>
    <x v="4"/>
    <s v="PEDRO VINICIUS"/>
    <s v="Erro de e-mails direcionados aos credenciados referente à finalização dos atendimentos."/>
    <x v="0"/>
    <x v="1"/>
    <s v="O erro não ocorre dentro do front (sistema) e sim devido à um problema de antivírus que impede a ação."/>
    <x v="3"/>
    <x v="3"/>
  </r>
  <r>
    <x v="2"/>
    <x v="5"/>
    <x v="1"/>
    <x v="3"/>
    <s v="CAMILA MONTEIRO"/>
    <s v="O atualizador do sistema estava corrompido."/>
    <x v="0"/>
    <x v="1"/>
    <s v="Reparo do atualizador."/>
    <x v="0"/>
    <x v="3"/>
  </r>
  <r>
    <x v="3"/>
    <x v="6"/>
    <x v="1"/>
    <x v="5"/>
    <s v="MARCOS GONÇALVES"/>
    <s v="Erro na geração do relatório gerencial."/>
    <x v="1"/>
    <x v="1"/>
    <s v="O robô PCCOM foi ajustado para ler o layout e assim capturar as informações necessárias."/>
    <x v="4"/>
    <x v="4"/>
  </r>
  <r>
    <x v="4"/>
    <x v="7"/>
    <x v="1"/>
    <x v="3"/>
    <s v="CAMILA MONTEIRO"/>
    <s v="Operador não consegue abrir o front."/>
    <x v="1"/>
    <x v="1"/>
    <s v="O sistema foi instalado novamente."/>
    <x v="0"/>
    <x v="4"/>
  </r>
  <r>
    <x v="5"/>
    <x v="8"/>
    <x v="1"/>
    <x v="3"/>
    <s v="CAMILA MONTEIRO"/>
    <s v="Alteração dos documentos do checklist (acrescentar e remover), habilitar processos de exclusão na tela do IBJ. Alterar o diretório do front e habilitar os usuários para ter o acesso."/>
    <x v="2"/>
    <x v="1"/>
    <s v="A solicitação não se encaixa como atendimento e sim como uma nova demanda."/>
    <x v="5"/>
    <x v="5"/>
  </r>
  <r>
    <x v="5"/>
    <x v="9"/>
    <x v="1"/>
    <x v="4"/>
    <s v="CAMILA MONTEIRO"/>
    <s v="Reenviar os e-mails sinalizados como: Inexistente, Inconsistente e Duplicidade."/>
    <x v="2"/>
    <x v="1"/>
    <s v="A analista cancelou o atendimento devido à expiração do prazo interno para enviar os e-mails."/>
    <x v="6"/>
    <x v="6"/>
  </r>
  <r>
    <x v="6"/>
    <x v="10"/>
    <x v="1"/>
    <x v="6"/>
    <s v="CAMILA MONTEIRO"/>
    <s v="O front não está gerando os arquivos em PDF."/>
    <x v="0"/>
    <x v="1"/>
    <s v="O front apresentou errod e layout e falha do arquivo DynaLL que habilita as cartas geradas em PDF."/>
    <x v="3"/>
    <x v="7"/>
  </r>
  <r>
    <x v="7"/>
    <x v="11"/>
    <x v="0"/>
    <x v="7"/>
    <s v="MARCIO FIGUEIREDO"/>
    <s v="Erro na importação do arquivo PEOPLE."/>
    <x v="0"/>
    <x v="1"/>
    <s v="O layout do arquivo foi ajustado e o sistema atendeu o novo layout."/>
    <x v="7"/>
    <x v="8"/>
  </r>
  <r>
    <x v="8"/>
    <x v="12"/>
    <x v="0"/>
    <x v="1"/>
    <s v="CAMILA MONTEIRO"/>
    <s v="Front apresentou erro de bloqueio."/>
    <x v="0"/>
    <x v="1"/>
    <s v="O front foi reiniciado e voltou a executar as atividades normalmente."/>
    <x v="0"/>
    <x v="9"/>
  </r>
  <r>
    <x v="9"/>
    <x v="13"/>
    <x v="0"/>
    <x v="1"/>
    <s v="ANDRE LUIZ ALVARENGA"/>
    <s v="Instalação do front na máquina do analista Fabiano Campana."/>
    <x v="0"/>
    <x v="0"/>
    <s v="A instalação foi realizada."/>
    <x v="0"/>
    <x v="10"/>
  </r>
  <r>
    <x v="10"/>
    <x v="14"/>
    <x v="0"/>
    <x v="8"/>
    <s v="ANDRE LUIZ ALVARENGA"/>
    <s v="Instalação nas máquinas dos analistas Yone Marques e Anderson."/>
    <x v="1"/>
    <x v="1"/>
    <s v="O sistema foi instalado na máquina dos usuários."/>
    <x v="3"/>
    <x v="11"/>
  </r>
  <r>
    <x v="11"/>
    <x v="15"/>
    <x v="1"/>
    <x v="3"/>
    <s v="CAMILA MONTEIRO"/>
    <s v="O sistema apresenta erros na tela de importação de retornos, exportação de relatórios e validação de permissão dos usuários."/>
    <x v="1"/>
    <x v="1"/>
    <s v="Os erros de importação de retornos e exportação de relatórios não foram corrigidos porque não apresentaram problemas, a permissão dos usuários é devido ao perfil de cada usuário cadastrado."/>
    <x v="0"/>
    <x v="5"/>
  </r>
  <r>
    <x v="12"/>
    <x v="16"/>
    <x v="1"/>
    <x v="3"/>
    <s v="CAMILA MONTEIRO"/>
    <s v="Usuário não estava conseguindo cadastrar outro usuário."/>
    <x v="0"/>
    <x v="1"/>
    <s v="O usuário não conseguia cadastrar o outro usuário devido ao erro de matrícula."/>
    <x v="0"/>
    <x v="12"/>
  </r>
  <r>
    <x v="12"/>
    <x v="17"/>
    <x v="1"/>
    <x v="3"/>
    <s v="CAMILA MONTEIRO"/>
    <s v="Criar nova regra de cálculo para o sistema calcular feriados que caem em dias da semana."/>
    <x v="0"/>
    <x v="1"/>
    <m/>
    <x v="8"/>
    <x v="13"/>
  </r>
  <r>
    <x v="13"/>
    <x v="18"/>
    <x v="1"/>
    <x v="3"/>
    <s v="CAMILA MONTEIRO"/>
    <s v="Instalação do sistema na máquina da analista Nadia."/>
    <x v="0"/>
    <x v="1"/>
    <s v="O sistema foi instalado corretamente."/>
    <x v="0"/>
    <x v="6"/>
  </r>
  <r>
    <x v="14"/>
    <x v="19"/>
    <x v="0"/>
    <x v="1"/>
    <s v="ANDRE LUIZ ALVARENGA"/>
    <s v="Erro na recepção dos casos."/>
    <x v="1"/>
    <x v="1"/>
    <s v="A rotina foi realizada novamente por não ser constatado erro no sistema."/>
    <x v="7"/>
    <x v="14"/>
  </r>
  <r>
    <x v="14"/>
    <x v="20"/>
    <x v="0"/>
    <x v="8"/>
    <s v="ANDRE LUIZ ALVARENGA"/>
    <s v="Usuário Jairo não consegue realizar a rotina de importação dos arquivos."/>
    <x v="1"/>
    <x v="0"/>
    <m/>
    <x v="8"/>
    <x v="13"/>
  </r>
  <r>
    <x v="14"/>
    <x v="21"/>
    <x v="0"/>
    <x v="1"/>
    <s v="MARCOS GONÇALVES"/>
    <s v="Reinstalar o sistema."/>
    <x v="2"/>
    <x v="0"/>
    <s v="O sistema foi reinstalado."/>
    <x v="0"/>
    <x v="11"/>
  </r>
  <r>
    <x v="15"/>
    <x v="22"/>
    <x v="1"/>
    <x v="1"/>
    <s v="PEDRO VINICIUS"/>
    <s v="Instalar o front na máquina da analista Christiane Mary com o mesmo espelho do cadastro do Pedro."/>
    <x v="0"/>
    <x v="0"/>
    <s v="O sistema foi instalado e foi realizado o cadastro da analista."/>
    <x v="0"/>
    <x v="14"/>
  </r>
  <r>
    <x v="16"/>
    <x v="23"/>
    <x v="1"/>
    <x v="9"/>
    <s v="CAMILA MONTEIRO"/>
    <s v="Usuário bloqueado na tela de cadastro."/>
    <x v="1"/>
    <x v="1"/>
    <s v="Foi criada uma consulta para finalizar o processo do cadastro e assim desbloquear a tela."/>
    <x v="0"/>
    <x v="15"/>
  </r>
  <r>
    <x v="16"/>
    <x v="24"/>
    <x v="1"/>
    <x v="3"/>
    <s v="CAMILA MONTEIRO"/>
    <s v="Exclusão de processo no GPD."/>
    <x v="1"/>
    <x v="1"/>
    <s v="Processo de exclusão foi concluído."/>
    <x v="0"/>
    <x v="15"/>
  </r>
  <r>
    <x v="2"/>
    <x v="25"/>
    <x v="1"/>
    <x v="3"/>
    <s v="CAMILA MONTEIRO"/>
    <s v="Rompimento do sistema."/>
    <x v="0"/>
    <x v="1"/>
    <s v="O rompimento foi corrigido."/>
    <x v="0"/>
    <x v="3"/>
  </r>
  <r>
    <x v="17"/>
    <x v="26"/>
    <x v="0"/>
    <x v="0"/>
    <s v="ANDRE LUIZ ALVARENGA"/>
    <s v="Usuário relata a não atualização da &quot;Prazo para Resposta&quot; após o lançamento de uma parcial."/>
    <x v="1"/>
    <x v="0"/>
    <s v="A data foi corrigida."/>
    <x v="0"/>
    <x v="16"/>
  </r>
  <r>
    <x v="18"/>
    <x v="27"/>
    <x v="1"/>
    <x v="3"/>
    <s v="CAMILA MONTEIRO"/>
    <s v="Reparo no sistema da analista NADIA."/>
    <x v="0"/>
    <x v="1"/>
    <s v="Foi realizada a compactação e reparo do sistema."/>
    <x v="0"/>
    <x v="16"/>
  </r>
  <r>
    <x v="19"/>
    <x v="28"/>
    <x v="1"/>
    <x v="3"/>
    <s v="CAMILA MONTEIRO"/>
    <s v="Reparo no sistema da analista NADIA."/>
    <x v="0"/>
    <x v="1"/>
    <s v="Foi realizada a compactação e reparo do sistema."/>
    <x v="0"/>
    <x v="17"/>
  </r>
  <r>
    <x v="20"/>
    <x v="29"/>
    <x v="0"/>
    <x v="0"/>
    <s v="PRISCILA LUCIO"/>
    <s v="Retirada do monitoramento posto sobre o AK."/>
    <x v="0"/>
    <x v="0"/>
    <s v="Foi realizada a exclusão do monitoramento."/>
    <x v="0"/>
    <x v="18"/>
  </r>
  <r>
    <x v="20"/>
    <x v="30"/>
    <x v="1"/>
    <x v="2"/>
    <s v="CAMILA MONTEIRO"/>
    <s v="Exclusão de importação na tabela de faturamento referente ao período: 09 -10/05."/>
    <x v="0"/>
    <x v="1"/>
    <s v="Foi realizada a exclusão das importações realizadas nos dias indicados."/>
    <x v="0"/>
    <x v="18"/>
  </r>
  <r>
    <x v="21"/>
    <x v="31"/>
    <x v="0"/>
    <x v="10"/>
    <s v="TATIANE SELES"/>
    <s v="Erro na importação do Benner."/>
    <x v="0"/>
    <x v="1"/>
    <s v="O erro de importação ocorreu devido a data de importação que estava incorreta."/>
    <x v="0"/>
    <x v="16"/>
  </r>
  <r>
    <x v="22"/>
    <x v="32"/>
    <x v="0"/>
    <x v="11"/>
    <s v="MARCIO FIGUEIREDO"/>
    <s v="Criação de analítico com informações sobre alteração de barcode e datas."/>
    <x v="2"/>
    <x v="1"/>
    <s v="A solicitação não se encaixa como atendimento e sim como uma nova demanda."/>
    <x v="9"/>
    <x v="19"/>
  </r>
  <r>
    <x v="1"/>
    <x v="33"/>
    <x v="1"/>
    <x v="9"/>
    <s v="PEDRO VINICIUS"/>
    <s v="Erro na importação dos formulários para o BD."/>
    <x v="0"/>
    <x v="1"/>
    <s v="O atendimento foi encerrado pois a analista Janaina informou que conseguiu sanar o problema sem ter a necessidade de um atendimento."/>
    <x v="0"/>
    <x v="20"/>
  </r>
  <r>
    <x v="23"/>
    <x v="34"/>
    <x v="0"/>
    <x v="11"/>
    <s v="CAMILA MONTEIRO"/>
    <s v="Erro na gravação das justificativas no banco de dados."/>
    <x v="0"/>
    <x v="1"/>
    <s v="O caminho do banco de dados onde a tabela de alteração fica guardada foi corrigido."/>
    <x v="0"/>
    <x v="8"/>
  </r>
  <r>
    <x v="24"/>
    <x v="35"/>
    <x v="0"/>
    <x v="12"/>
    <s v="CARLOS ALBERTO"/>
    <s v="Erro na importação de arquivos no front."/>
    <x v="0"/>
    <x v="0"/>
    <s v="O módulo de importação foi feito novamente utilizando uma nova forma."/>
    <x v="10"/>
    <x v="11"/>
  </r>
  <r>
    <x v="24"/>
    <x v="36"/>
    <x v="0"/>
    <x v="0"/>
    <s v="PRISCILA LUCIO"/>
    <s v="Exclusão da primeira prorrogação parcial."/>
    <x v="0"/>
    <x v="0"/>
    <s v="A exclusão foi realizada para cadastrar novamente."/>
    <x v="11"/>
    <x v="21"/>
  </r>
  <r>
    <x v="24"/>
    <x v="37"/>
    <x v="0"/>
    <x v="0"/>
    <s v="PRISCILA LUCIO"/>
    <s v="Criar um novo relatório com os parâmetros do relatório diário."/>
    <x v="1"/>
    <x v="1"/>
    <s v="A solicitante informou que seria necessário incluir apenas mais duas colunas no relatório já existente."/>
    <x v="4"/>
    <x v="22"/>
  </r>
  <r>
    <x v="25"/>
    <x v="38"/>
    <x v="0"/>
    <x v="13"/>
    <s v="ANDRE LUIZ ALVARENGA"/>
    <s v="Realizar consistência da base com o BD de faturamento centralizado, com o objetivo de identificar casos já pagos."/>
    <x v="0"/>
    <x v="1"/>
    <s v="As bases foram unificadas e validadas."/>
    <x v="12"/>
    <x v="11"/>
  </r>
  <r>
    <x v="25"/>
    <x v="39"/>
    <x v="0"/>
    <x v="14"/>
    <s v="PRISCILA LUCIO"/>
    <s v="Habilitação de funções antigas para as analistas de CPI."/>
    <x v="0"/>
    <x v="0"/>
    <s v="As funções foram habilitadas para as analistas informadas."/>
    <x v="0"/>
    <x v="23"/>
  </r>
  <r>
    <x v="26"/>
    <x v="40"/>
    <x v="0"/>
    <x v="0"/>
    <s v="MARCIO FIGUEIREDO"/>
    <s v="Erro de preenchimento retorno do fornecedor."/>
    <x v="0"/>
    <x v="1"/>
    <s v="O fornecedor foi excluído para que seja feito novamente o cadastro."/>
    <x v="0"/>
    <x v="22"/>
  </r>
  <r>
    <x v="27"/>
    <x v="41"/>
    <x v="1"/>
    <x v="9"/>
    <s v="CAMILA MONTEIRO"/>
    <s v="Front prendeu usuário na tela de cadastro."/>
    <x v="0"/>
    <x v="1"/>
    <s v="Foi criada uma consulta para finalizar o processo do cadastro e assim desbloquear a tela."/>
    <x v="1"/>
    <x v="24"/>
  </r>
  <r>
    <x v="10"/>
    <x v="42"/>
    <x v="0"/>
    <x v="0"/>
    <s v="PRISCILA LUCIO"/>
    <s v="Erro na localização de AK."/>
    <x v="0"/>
    <x v="0"/>
    <s v="O AK e Barcode não foram encontrados em nossas bases."/>
    <x v="0"/>
    <x v="24"/>
  </r>
  <r>
    <x v="10"/>
    <x v="43"/>
    <x v="1"/>
    <x v="9"/>
    <s v="CAMILA MONTEIRO"/>
    <s v="Erros na tela de análise e cadastro."/>
    <x v="0"/>
    <x v="1"/>
    <s v="Devido à urgência da operação o problema foi sanado por outro analista (YURI)."/>
    <x v="0"/>
    <x v="24"/>
  </r>
  <r>
    <x v="10"/>
    <x v="44"/>
    <x v="0"/>
    <x v="11"/>
    <s v="PRISCILA LUCIO"/>
    <s v="As justificativas de alteração não estavam aparecendo em arquivo analítico."/>
    <x v="1"/>
    <x v="1"/>
    <s v="Foi inserida mais linhas na tabela de excel."/>
    <x v="0"/>
    <x v="24"/>
  </r>
  <r>
    <x v="10"/>
    <x v="45"/>
    <x v="0"/>
    <x v="0"/>
    <s v="PRISCILA LUCIO"/>
    <s v="A operação sinalizou problemas referente ao AK, alegando que não conseguem recepcionar o mesmo no sistema."/>
    <x v="0"/>
    <x v="0"/>
    <s v="O ofício foi alterado."/>
    <x v="0"/>
    <x v="24"/>
  </r>
  <r>
    <x v="12"/>
    <x v="46"/>
    <x v="0"/>
    <x v="0"/>
    <s v="ANDRE LUIZ ALVARENGA"/>
    <s v="Avaliar e se for o caso excluir a prorrogação."/>
    <x v="1"/>
    <x v="2"/>
    <s v="Exclusão do cadastro para cadastar novamente com a informação solicitada."/>
    <x v="0"/>
    <x v="12"/>
  </r>
  <r>
    <x v="12"/>
    <x v="47"/>
    <x v="0"/>
    <x v="0"/>
    <s v="PRISCILA LUCIO"/>
    <s v="Operação alegando problemas na hora de fazer o preenchimento do campo."/>
    <x v="0"/>
    <x v="2"/>
    <s v="Efetuar o cadastro novamente."/>
    <x v="7"/>
    <x v="6"/>
  </r>
  <r>
    <x v="12"/>
    <x v="48"/>
    <x v="0"/>
    <x v="13"/>
    <s v="MARCIO FIGUEIREDO"/>
    <s v="Exportação da base de pagos do faturamento na íntegra."/>
    <x v="0"/>
    <x v="0"/>
    <s v="Base disponibilizada conforme solicitado."/>
    <x v="3"/>
    <x v="25"/>
  </r>
  <r>
    <x v="13"/>
    <x v="49"/>
    <x v="0"/>
    <x v="0"/>
    <s v="MARCIO FIGUEIREDO"/>
    <s v="Verificar lentidão do sistema."/>
    <x v="0"/>
    <x v="2"/>
    <s v="Chamado solucionado."/>
    <x v="7"/>
    <x v="26"/>
  </r>
  <r>
    <x v="13"/>
    <x v="50"/>
    <x v="1"/>
    <x v="15"/>
    <s v="MICHELLE SANTOS"/>
    <s v="Sistema não abre na máquina do usuário."/>
    <x v="1"/>
    <x v="2"/>
    <s v="O sistema foi reinstalado."/>
    <x v="0"/>
    <x v="6"/>
  </r>
  <r>
    <x v="14"/>
    <x v="51"/>
    <x v="0"/>
    <x v="16"/>
    <s v="ANDRE LUIZ ALVARENGA"/>
    <s v="Atualização de lista de CNPJ's cliente CASH e revisão da rotina de contigência."/>
    <x v="1"/>
    <x v="3"/>
    <m/>
    <x v="8"/>
    <x v="13"/>
  </r>
  <r>
    <x v="14"/>
    <x v="52"/>
    <x v="1"/>
    <x v="5"/>
    <s v="MARCOS GONÇALVES"/>
    <s v="Sistema inoperante comprometendo o fechamento."/>
    <x v="0"/>
    <x v="4"/>
    <s v="A base do sistema estava corrompida o que acarretou diversos problemas, além de compactar e reparar as bses serão necessários outras medidas para garantir o funcionamento do sistema."/>
    <x v="0"/>
    <x v="27"/>
  </r>
  <r>
    <x v="28"/>
    <x v="53"/>
    <x v="0"/>
    <x v="0"/>
    <s v="PRISCILA LUCIO"/>
    <s v="Erro na geração do relatório do indicador DIR."/>
    <x v="0"/>
    <x v="2"/>
    <s v="Reeiniciar a máquina, pois o problema não é no sistema."/>
    <x v="0"/>
    <x v="28"/>
  </r>
  <r>
    <x v="15"/>
    <x v="54"/>
    <x v="0"/>
    <x v="0"/>
    <s v="ANDRE LUIZ ALVARENGA"/>
    <s v="Manutenção nas prorrogações solicitadas."/>
    <x v="1"/>
    <x v="0"/>
    <s v="Prorrogações foram excluídas precisando de cadastro novamente."/>
    <x v="7"/>
    <x v="25"/>
  </r>
  <r>
    <x v="15"/>
    <x v="55"/>
    <x v="1"/>
    <x v="2"/>
    <s v="PEDRO VINICIUS"/>
    <s v="Migração de bases para o computador da analista Christiane."/>
    <x v="0"/>
    <x v="1"/>
    <s v="Migração de base para o computador da analista informada."/>
    <x v="0"/>
    <x v="14"/>
  </r>
  <r>
    <x v="29"/>
    <x v="56"/>
    <x v="1"/>
    <x v="15"/>
    <s v="MARCOS GONÇALVES"/>
    <s v="O front de cartões não esta importando os arquivos que a área de cartão nos envia conforme cadeia."/>
    <x v="1"/>
    <x v="4"/>
    <s v="Não foram encontradas divergências de arquivos pelo sistema."/>
    <x v="0"/>
    <x v="25"/>
  </r>
  <r>
    <x v="16"/>
    <x v="57"/>
    <x v="0"/>
    <x v="13"/>
    <s v="MARCIO FIGUEIREDO"/>
    <s v="Solicitamos complemento de nova regra para faturamento SOJ."/>
    <x v="0"/>
    <x v="3"/>
    <m/>
    <x v="8"/>
    <x v="13"/>
  </r>
  <r>
    <x v="16"/>
    <x v="58"/>
    <x v="0"/>
    <x v="17"/>
    <s v="ANDRE LUIZ ALVARENGA"/>
    <s v="Importação indevida, excluir linhas das datas 04 e 05/05/2017"/>
    <x v="0"/>
    <x v="0"/>
    <s v="Exclusão realizada."/>
    <x v="0"/>
    <x v="15"/>
  </r>
  <r>
    <x v="16"/>
    <x v="59"/>
    <x v="0"/>
    <x v="10"/>
    <s v="MARCIO FIGUEIREDO"/>
    <s v="Importação do front exyon não esta funcionando como deveria."/>
    <x v="1"/>
    <x v="3"/>
    <m/>
    <x v="8"/>
    <x v="13"/>
  </r>
  <r>
    <x v="17"/>
    <x v="60"/>
    <x v="0"/>
    <x v="18"/>
    <s v="ANDRE LUIZ ALVARENGA"/>
    <s v="Conferência de LOTE para importação e baixa."/>
    <x v="1"/>
    <x v="0"/>
    <s v="Conferência realizada."/>
    <x v="0"/>
    <x v="16"/>
  </r>
  <r>
    <x v="19"/>
    <x v="61"/>
    <x v="0"/>
    <x v="17"/>
    <s v="KLEBER ALVES"/>
    <s v="Verificar dois casos que não constam em relatório de pendências."/>
    <x v="0"/>
    <x v="0"/>
    <s v="Os casos verificados estavam classificados de forma errada. A correção foi realizada no banco de dados."/>
    <x v="0"/>
    <x v="17"/>
  </r>
  <r>
    <x v="19"/>
    <x v="62"/>
    <x v="0"/>
    <x v="18"/>
    <s v="KLEBER ALVES"/>
    <s v="Realizar DE-PARA"/>
    <x v="2"/>
    <x v="0"/>
    <s v="Procedimento realizado."/>
    <x v="0"/>
    <x v="17"/>
  </r>
  <r>
    <x v="19"/>
    <x v="63"/>
    <x v="0"/>
    <x v="10"/>
    <s v="CAMILA MONTEIRO"/>
    <s v="Verificar importação da base SSD."/>
    <x v="1"/>
    <x v="1"/>
    <s v="Nenhum erro foi apresentado."/>
    <x v="0"/>
    <x v="17"/>
  </r>
  <r>
    <x v="20"/>
    <x v="64"/>
    <x v="0"/>
    <x v="18"/>
    <s v="ANDRE LUIZ ALVARENGA"/>
    <s v="Estorno de movimentação contábil TED's Emitidas em 10/05/2017, pois o sistema não processou."/>
    <x v="0"/>
    <x v="0"/>
    <s v="Procedimento de estorno realizado."/>
    <x v="0"/>
    <x v="18"/>
  </r>
  <r>
    <x v="30"/>
    <x v="65"/>
    <x v="0"/>
    <x v="10"/>
    <s v="NICOLAS LUBIK"/>
    <s v="Limpeza da base cível EXYON (15/05) - Lote 871."/>
    <x v="0"/>
    <x v="1"/>
    <s v="Limpeza finalizada."/>
    <x v="0"/>
    <x v="29"/>
  </r>
  <r>
    <x v="31"/>
    <x v="66"/>
    <x v="0"/>
    <x v="18"/>
    <s v="KLEBER ALVES"/>
    <s v="Realizar DE-PARA"/>
    <x v="1"/>
    <x v="0"/>
    <s v="Procedimento realizado."/>
    <x v="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rowHeaderCaption="DATA ABERTURA">
  <location ref="A4:H76" firstHeaderRow="1" firstDataRow="1" firstDataCol="8"/>
  <pivotFields count="11">
    <pivotField name="DATA" axis="axisRow" numFmtId="14" outline="0" showAll="0" insertBlankRow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outline="0" showAll="0" defaultSubtotal="0">
      <items count="67">
        <item x="31"/>
        <item x="0"/>
        <item x="1"/>
        <item x="2"/>
        <item x="32"/>
        <item x="3"/>
        <item x="4"/>
        <item x="5"/>
        <item x="6"/>
        <item x="7"/>
        <item x="8"/>
        <item x="9"/>
        <item x="33"/>
        <item x="10"/>
        <item x="11"/>
        <item x="34"/>
        <item x="35"/>
        <item x="36"/>
        <item x="37"/>
        <item x="12"/>
        <item x="38"/>
        <item x="39"/>
        <item x="40"/>
        <item x="13"/>
        <item x="41"/>
        <item x="42"/>
        <item x="43"/>
        <item x="14"/>
        <item x="44"/>
        <item x="45"/>
        <item x="15"/>
        <item x="46"/>
        <item x="47"/>
        <item x="48"/>
        <item x="16"/>
        <item x="17"/>
        <item x="18"/>
        <item x="49"/>
        <item x="50"/>
        <item x="19"/>
        <item x="51"/>
        <item x="20"/>
        <item x="21"/>
        <item x="52"/>
        <item x="53"/>
        <item x="54"/>
        <item x="55"/>
        <item x="22"/>
        <item x="56"/>
        <item x="57"/>
        <item x="58"/>
        <item x="23"/>
        <item x="24"/>
        <item x="25"/>
        <item x="59"/>
        <item x="26"/>
        <item x="27"/>
        <item x="60"/>
        <item x="61"/>
        <item x="62"/>
        <item x="28"/>
        <item x="63"/>
        <item x="64"/>
        <item x="29"/>
        <item x="30"/>
        <item x="65"/>
        <item x="66"/>
      </items>
    </pivotField>
    <pivotField axis="axisRow" outline="0" showAll="0" defaultSubtotal="0">
      <items count="2">
        <item x="1"/>
        <item x="0"/>
      </items>
    </pivotField>
    <pivotField axis="axisRow" outline="0" showAll="0" defaultSubtotal="0">
      <items count="19">
        <item x="11"/>
        <item x="18"/>
        <item x="8"/>
        <item x="9"/>
        <item x="16"/>
        <item x="15"/>
        <item x="14"/>
        <item x="7"/>
        <item x="13"/>
        <item x="5"/>
        <item x="10"/>
        <item x="2"/>
        <item x="1"/>
        <item x="6"/>
        <item x="17"/>
        <item x="3"/>
        <item x="4"/>
        <item x="0"/>
        <item x="12"/>
      </items>
    </pivotField>
    <pivotField showAll="0"/>
    <pivotField showAll="0"/>
    <pivotField axis="axisRow" outline="0" showAll="0" defaultSubtotal="0">
      <items count="3">
        <item x="0"/>
        <item x="2"/>
        <item x="1"/>
      </items>
    </pivotField>
    <pivotField axis="axisRow" outline="0" showAll="0" defaultSubtotal="0">
      <items count="5">
        <item x="1"/>
        <item x="0"/>
        <item x="4"/>
        <item x="2"/>
        <item x="3"/>
      </items>
    </pivotField>
    <pivotField showAll="0"/>
    <pivotField axis="axisRow" outline="0" showAll="0" defaultSubtotal="0">
      <items count="13">
        <item x="0"/>
        <item x="7"/>
        <item x="4"/>
        <item x="1"/>
        <item x="3"/>
        <item x="11"/>
        <item x="12"/>
        <item x="10"/>
        <item x="2"/>
        <item x="5"/>
        <item x="6"/>
        <item x="9"/>
        <item x="8"/>
      </items>
    </pivotField>
    <pivotField axis="axisRow" showAll="0">
      <items count="32">
        <item x="0"/>
        <item x="1"/>
        <item x="3"/>
        <item x="4"/>
        <item x="19"/>
        <item x="20"/>
        <item x="2"/>
        <item x="8"/>
        <item x="7"/>
        <item x="9"/>
        <item x="23"/>
        <item x="22"/>
        <item x="10"/>
        <item x="21"/>
        <item x="24"/>
        <item x="5"/>
        <item x="12"/>
        <item x="6"/>
        <item x="26"/>
        <item x="11"/>
        <item x="28"/>
        <item x="14"/>
        <item x="25"/>
        <item x="15"/>
        <item x="16"/>
        <item x="17"/>
        <item x="18"/>
        <item x="29"/>
        <item x="30"/>
        <item x="27"/>
        <item x="13"/>
        <item t="default"/>
      </items>
    </pivotField>
  </pivotFields>
  <rowFields count="8">
    <field x="0"/>
    <field x="1"/>
    <field x="2"/>
    <field x="3"/>
    <field x="6"/>
    <field x="7"/>
    <field x="9"/>
    <field x="10"/>
  </rowFields>
  <rowItems count="72">
    <i>
      <x v="2"/>
      <x/>
      <x v="1"/>
      <x v="10"/>
      <x/>
      <x/>
      <x/>
      <x v="24"/>
    </i>
    <i r="1">
      <x v="1"/>
      <x v="1"/>
      <x v="17"/>
      <x/>
      <x v="1"/>
      <x/>
      <x/>
    </i>
    <i r="1">
      <x v="2"/>
      <x/>
      <x v="12"/>
      <x v="2"/>
      <x/>
      <x v="3"/>
      <x v="1"/>
    </i>
    <i r="1">
      <x v="3"/>
      <x/>
      <x v="11"/>
      <x v="2"/>
      <x/>
      <x v="8"/>
      <x v="6"/>
    </i>
    <i r="1">
      <x v="4"/>
      <x v="1"/>
      <x/>
      <x v="1"/>
      <x/>
      <x v="11"/>
      <x v="4"/>
    </i>
    <i r="1">
      <x v="5"/>
      <x/>
      <x v="15"/>
      <x v="2"/>
      <x/>
      <x v="4"/>
      <x v="2"/>
    </i>
    <i r="1">
      <x v="6"/>
      <x/>
      <x v="16"/>
      <x/>
      <x/>
      <x v="4"/>
      <x v="2"/>
    </i>
    <i r="1">
      <x v="12"/>
      <x/>
      <x v="3"/>
      <x/>
      <x/>
      <x/>
      <x v="5"/>
    </i>
    <i t="blank">
      <x v="2"/>
    </i>
    <i>
      <x v="3"/>
      <x v="7"/>
      <x/>
      <x v="15"/>
      <x/>
      <x/>
      <x/>
      <x v="2"/>
    </i>
    <i r="1">
      <x v="8"/>
      <x/>
      <x v="9"/>
      <x v="2"/>
      <x/>
      <x v="2"/>
      <x v="3"/>
    </i>
    <i r="1">
      <x v="9"/>
      <x/>
      <x v="15"/>
      <x v="2"/>
      <x/>
      <x/>
      <x v="3"/>
    </i>
    <i r="1">
      <x v="10"/>
      <x/>
      <x v="15"/>
      <x v="1"/>
      <x/>
      <x v="9"/>
      <x v="15"/>
    </i>
    <i r="1">
      <x v="11"/>
      <x/>
      <x v="16"/>
      <x v="1"/>
      <x/>
      <x v="10"/>
      <x v="17"/>
    </i>
    <i r="1">
      <x v="53"/>
      <x/>
      <x v="15"/>
      <x/>
      <x/>
      <x/>
      <x v="2"/>
    </i>
    <i t="blank">
      <x v="3"/>
    </i>
    <i>
      <x v="4"/>
      <x v="13"/>
      <x/>
      <x v="13"/>
      <x/>
      <x/>
      <x v="4"/>
      <x v="8"/>
    </i>
    <i r="1">
      <x v="14"/>
      <x v="1"/>
      <x v="7"/>
      <x/>
      <x/>
      <x v="1"/>
      <x v="7"/>
    </i>
    <i r="1">
      <x v="15"/>
      <x v="1"/>
      <x/>
      <x/>
      <x/>
      <x/>
      <x v="7"/>
    </i>
    <i r="1">
      <x v="16"/>
      <x v="1"/>
      <x v="18"/>
      <x/>
      <x v="1"/>
      <x v="7"/>
      <x v="19"/>
    </i>
    <i r="1">
      <x v="17"/>
      <x v="1"/>
      <x v="17"/>
      <x/>
      <x v="1"/>
      <x v="5"/>
      <x v="13"/>
    </i>
    <i r="1">
      <x v="18"/>
      <x v="1"/>
      <x v="17"/>
      <x v="2"/>
      <x/>
      <x v="2"/>
      <x v="11"/>
    </i>
    <i r="1">
      <x v="19"/>
      <x v="1"/>
      <x v="12"/>
      <x/>
      <x/>
      <x/>
      <x v="9"/>
    </i>
    <i r="1">
      <x v="20"/>
      <x v="1"/>
      <x v="8"/>
      <x/>
      <x/>
      <x v="6"/>
      <x v="19"/>
    </i>
    <i r="1">
      <x v="21"/>
      <x v="1"/>
      <x v="6"/>
      <x/>
      <x v="1"/>
      <x/>
      <x v="10"/>
    </i>
    <i r="1">
      <x v="22"/>
      <x v="1"/>
      <x v="17"/>
      <x/>
      <x/>
      <x/>
      <x v="11"/>
    </i>
    <i r="1">
      <x v="23"/>
      <x v="1"/>
      <x v="12"/>
      <x/>
      <x v="1"/>
      <x/>
      <x v="12"/>
    </i>
    <i r="1">
      <x v="24"/>
      <x/>
      <x v="3"/>
      <x/>
      <x/>
      <x v="3"/>
      <x v="14"/>
    </i>
    <i r="1">
      <x v="25"/>
      <x v="1"/>
      <x v="17"/>
      <x/>
      <x v="1"/>
      <x/>
      <x v="14"/>
    </i>
    <i r="1">
      <x v="26"/>
      <x/>
      <x v="3"/>
      <x/>
      <x/>
      <x/>
      <x v="14"/>
    </i>
    <i r="1">
      <x v="27"/>
      <x v="1"/>
      <x v="2"/>
      <x v="2"/>
      <x/>
      <x v="4"/>
      <x v="19"/>
    </i>
    <i r="1">
      <x v="28"/>
      <x v="1"/>
      <x/>
      <x v="2"/>
      <x/>
      <x/>
      <x v="14"/>
    </i>
    <i r="1">
      <x v="29"/>
      <x v="1"/>
      <x v="17"/>
      <x/>
      <x v="1"/>
      <x/>
      <x v="14"/>
    </i>
    <i r="1">
      <x v="30"/>
      <x/>
      <x v="15"/>
      <x v="2"/>
      <x/>
      <x/>
      <x v="15"/>
    </i>
    <i r="1">
      <x v="31"/>
      <x v="1"/>
      <x v="17"/>
      <x v="2"/>
      <x v="3"/>
      <x/>
      <x v="16"/>
    </i>
    <i r="1">
      <x v="32"/>
      <x v="1"/>
      <x v="17"/>
      <x/>
      <x v="3"/>
      <x v="1"/>
      <x v="17"/>
    </i>
    <i r="1">
      <x v="33"/>
      <x v="1"/>
      <x v="8"/>
      <x/>
      <x v="1"/>
      <x v="4"/>
      <x v="22"/>
    </i>
    <i r="1">
      <x v="34"/>
      <x/>
      <x v="15"/>
      <x/>
      <x/>
      <x/>
      <x v="16"/>
    </i>
    <i r="1">
      <x v="35"/>
      <x/>
      <x v="15"/>
      <x/>
      <x/>
      <x v="12"/>
      <x v="30"/>
    </i>
    <i r="1">
      <x v="36"/>
      <x/>
      <x v="15"/>
      <x/>
      <x/>
      <x/>
      <x v="17"/>
    </i>
    <i r="1">
      <x v="37"/>
      <x v="1"/>
      <x v="17"/>
      <x/>
      <x v="3"/>
      <x v="1"/>
      <x v="18"/>
    </i>
    <i r="1">
      <x v="38"/>
      <x/>
      <x v="5"/>
      <x v="2"/>
      <x v="3"/>
      <x/>
      <x v="17"/>
    </i>
    <i t="blank">
      <x v="4"/>
    </i>
    <i>
      <x v="5"/>
      <x v="39"/>
      <x v="1"/>
      <x v="12"/>
      <x v="2"/>
      <x/>
      <x v="1"/>
      <x v="21"/>
    </i>
    <i r="1">
      <x v="40"/>
      <x v="1"/>
      <x v="4"/>
      <x v="2"/>
      <x v="4"/>
      <x v="12"/>
      <x v="30"/>
    </i>
    <i r="1">
      <x v="41"/>
      <x v="1"/>
      <x v="2"/>
      <x v="2"/>
      <x v="1"/>
      <x v="12"/>
      <x v="30"/>
    </i>
    <i r="1">
      <x v="42"/>
      <x v="1"/>
      <x v="12"/>
      <x v="1"/>
      <x v="1"/>
      <x/>
      <x v="19"/>
    </i>
    <i r="1">
      <x v="43"/>
      <x/>
      <x v="9"/>
      <x/>
      <x v="2"/>
      <x/>
      <x v="29"/>
    </i>
    <i r="1">
      <x v="44"/>
      <x v="1"/>
      <x v="17"/>
      <x/>
      <x v="3"/>
      <x/>
      <x v="20"/>
    </i>
    <i r="1">
      <x v="45"/>
      <x v="1"/>
      <x v="17"/>
      <x v="2"/>
      <x v="1"/>
      <x v="1"/>
      <x v="22"/>
    </i>
    <i r="1">
      <x v="46"/>
      <x/>
      <x v="11"/>
      <x/>
      <x/>
      <x/>
      <x v="21"/>
    </i>
    <i r="1">
      <x v="47"/>
      <x/>
      <x v="12"/>
      <x/>
      <x v="1"/>
      <x/>
      <x v="21"/>
    </i>
    <i r="1">
      <x v="48"/>
      <x/>
      <x v="5"/>
      <x v="2"/>
      <x v="2"/>
      <x/>
      <x v="22"/>
    </i>
    <i r="1">
      <x v="49"/>
      <x v="1"/>
      <x v="8"/>
      <x/>
      <x v="4"/>
      <x v="12"/>
      <x v="30"/>
    </i>
    <i r="1">
      <x v="50"/>
      <x v="1"/>
      <x v="14"/>
      <x/>
      <x v="1"/>
      <x/>
      <x v="23"/>
    </i>
    <i r="1">
      <x v="51"/>
      <x/>
      <x v="3"/>
      <x v="2"/>
      <x/>
      <x/>
      <x v="23"/>
    </i>
    <i r="1">
      <x v="52"/>
      <x/>
      <x v="15"/>
      <x v="2"/>
      <x/>
      <x/>
      <x v="23"/>
    </i>
    <i r="1">
      <x v="54"/>
      <x v="1"/>
      <x v="10"/>
      <x v="2"/>
      <x v="4"/>
      <x v="12"/>
      <x v="30"/>
    </i>
    <i r="1">
      <x v="55"/>
      <x v="1"/>
      <x v="17"/>
      <x v="2"/>
      <x v="1"/>
      <x/>
      <x v="24"/>
    </i>
    <i r="1">
      <x v="56"/>
      <x/>
      <x v="15"/>
      <x/>
      <x/>
      <x/>
      <x v="24"/>
    </i>
    <i r="1">
      <x v="57"/>
      <x v="1"/>
      <x v="1"/>
      <x v="2"/>
      <x v="1"/>
      <x/>
      <x v="24"/>
    </i>
    <i r="1">
      <x v="58"/>
      <x v="1"/>
      <x v="14"/>
      <x/>
      <x v="1"/>
      <x/>
      <x v="25"/>
    </i>
    <i r="1">
      <x v="59"/>
      <x v="1"/>
      <x v="1"/>
      <x v="1"/>
      <x v="1"/>
      <x/>
      <x v="25"/>
    </i>
    <i r="1">
      <x v="60"/>
      <x/>
      <x v="15"/>
      <x/>
      <x/>
      <x/>
      <x v="25"/>
    </i>
    <i r="1">
      <x v="61"/>
      <x v="1"/>
      <x v="10"/>
      <x v="2"/>
      <x/>
      <x/>
      <x v="25"/>
    </i>
    <i r="1">
      <x v="62"/>
      <x v="1"/>
      <x v="1"/>
      <x/>
      <x v="1"/>
      <x/>
      <x v="26"/>
    </i>
    <i r="1">
      <x v="63"/>
      <x v="1"/>
      <x v="17"/>
      <x/>
      <x v="1"/>
      <x/>
      <x v="26"/>
    </i>
    <i r="1">
      <x v="64"/>
      <x/>
      <x v="11"/>
      <x/>
      <x/>
      <x/>
      <x v="26"/>
    </i>
    <i r="1">
      <x v="65"/>
      <x v="1"/>
      <x v="10"/>
      <x/>
      <x/>
      <x/>
      <x v="27"/>
    </i>
    <i r="1">
      <x v="66"/>
      <x v="1"/>
      <x v="1"/>
      <x v="2"/>
      <x v="1"/>
      <x/>
      <x v="28"/>
    </i>
    <i t="blank">
      <x v="5"/>
    </i>
    <i t="grand">
      <x/>
    </i>
  </rowItems>
  <colItems count="1">
    <i/>
  </colItems>
  <formats count="79">
    <format dxfId="282">
      <pivotArea type="all" dataOnly="0" outline="0" fieldPosition="0"/>
    </format>
    <format dxfId="281">
      <pivotArea dataOnly="0" labelOnly="1" grandRow="1" outline="0" fieldPosition="0"/>
    </format>
    <format dxfId="280">
      <pivotArea field="0" type="button" dataOnly="0" labelOnly="1" outline="0" axis="axisRow" fieldPosition="0"/>
    </format>
    <format dxfId="279">
      <pivotArea field="1" type="button" dataOnly="0" labelOnly="1" outline="0" axis="axisRow" fieldPosition="1"/>
    </format>
    <format dxfId="278">
      <pivotArea field="2" type="button" dataOnly="0" labelOnly="1" outline="0" axis="axisRow" fieldPosition="2"/>
    </format>
    <format dxfId="277">
      <pivotArea field="3" type="button" dataOnly="0" labelOnly="1" outline="0" axis="axisRow" fieldPosition="3"/>
    </format>
    <format dxfId="276">
      <pivotArea field="6" type="button" dataOnly="0" labelOnly="1" outline="0" axis="axisRow" fieldPosition="4"/>
    </format>
    <format dxfId="275">
      <pivotArea field="7" type="button" dataOnly="0" labelOnly="1" outline="0" axis="axisRow" fieldPosition="5"/>
    </format>
    <format dxfId="274">
      <pivotArea dataOnly="0" labelOnly="1" fieldPosition="0">
        <references count="1">
          <reference field="6" count="0"/>
        </references>
      </pivotArea>
    </format>
    <format dxfId="273">
      <pivotArea field="10" type="button" dataOnly="0" labelOnly="1" outline="0" axis="axisRow" fieldPosition="7"/>
    </format>
    <format dxfId="272">
      <pivotArea dataOnly="0" labelOnly="1" grandRow="1" outline="0" fieldPosition="0"/>
    </format>
    <format dxfId="271">
      <pivotArea dataOnly="0" labelOnly="1" fieldPosition="0">
        <references count="8">
          <reference field="0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24"/>
          </reference>
        </references>
      </pivotArea>
    </format>
    <format dxfId="270">
      <pivotArea dataOnly="0" labelOnly="1" fieldPosition="0">
        <references count="8"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269">
      <pivotArea dataOnly="0" labelOnly="1" fieldPosition="0">
        <references count="8">
          <reference field="0" count="1" selected="0">
            <x v="2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2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3"/>
          </reference>
          <reference field="10" count="1">
            <x v="1"/>
          </reference>
        </references>
      </pivotArea>
    </format>
    <format dxfId="268">
      <pivotArea dataOnly="0" labelOnly="1" fieldPosition="0">
        <references count="8"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11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8"/>
          </reference>
          <reference field="10" count="1">
            <x v="6"/>
          </reference>
        </references>
      </pivotArea>
    </format>
    <format dxfId="267">
      <pivotArea dataOnly="0" labelOnly="1" fieldPosition="0">
        <references count="8">
          <reference field="0" count="1" selected="0">
            <x v="2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1"/>
          </reference>
          <reference field="10" count="1">
            <x v="4"/>
          </reference>
        </references>
      </pivotArea>
    </format>
    <format dxfId="266">
      <pivotArea dataOnly="0" labelOnly="1" fieldPosition="0">
        <references count="8">
          <reference field="0" count="1" selected="0">
            <x v="2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4"/>
          </reference>
          <reference field="10" count="1">
            <x v="2"/>
          </reference>
        </references>
      </pivotArea>
    </format>
    <format dxfId="265">
      <pivotArea dataOnly="0" labelOnly="1" fieldPosition="0">
        <references count="8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16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  <reference field="10" count="1">
            <x v="2"/>
          </reference>
        </references>
      </pivotArea>
    </format>
    <format dxfId="264">
      <pivotArea dataOnly="0" labelOnly="1" fieldPosition="0">
        <references count="8">
          <reference field="0" count="1" selected="0">
            <x v="2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5"/>
          </reference>
        </references>
      </pivotArea>
    </format>
    <format dxfId="263">
      <pivotArea dataOnly="0" labelOnly="1" fieldPosition="0">
        <references count="8">
          <reference field="0" count="1" selected="0">
            <x v="3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2"/>
          </reference>
        </references>
      </pivotArea>
    </format>
    <format dxfId="262">
      <pivotArea dataOnly="0" labelOnly="1" fieldPosition="0">
        <references count="8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9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2"/>
          </reference>
          <reference field="10" count="1">
            <x v="3"/>
          </reference>
        </references>
      </pivotArea>
    </format>
    <format dxfId="261">
      <pivotArea dataOnly="0" labelOnly="1" fieldPosition="0">
        <references count="8">
          <reference field="0" count="1" selected="0">
            <x v="3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3"/>
          </reference>
        </references>
      </pivotArea>
    </format>
    <format dxfId="260">
      <pivotArea dataOnly="0" labelOnly="1" fieldPosition="0">
        <references count="8">
          <reference field="0" count="1" selected="0">
            <x v="3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9"/>
          </reference>
          <reference field="10" count="1">
            <x v="15"/>
          </reference>
        </references>
      </pivotArea>
    </format>
    <format dxfId="259">
      <pivotArea dataOnly="0" labelOnly="1" fieldPosition="0">
        <references count="8">
          <reference field="0" count="1" selected="0">
            <x v="3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16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0"/>
          </reference>
          <reference field="10" count="1">
            <x v="17"/>
          </reference>
        </references>
      </pivotArea>
    </format>
    <format dxfId="258">
      <pivotArea dataOnly="0" labelOnly="1" fieldPosition="0">
        <references count="8">
          <reference field="0" count="1" selected="0">
            <x v="3"/>
          </reference>
          <reference field="1" count="1" selected="0">
            <x v="53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2"/>
          </reference>
        </references>
      </pivotArea>
    </format>
    <format dxfId="257">
      <pivotArea dataOnly="0" labelOnly="1" fieldPosition="0">
        <references count="8">
          <reference field="0" count="1" selected="0">
            <x v="4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3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  <reference field="10" count="1">
            <x v="8"/>
          </reference>
        </references>
      </pivotArea>
    </format>
    <format dxfId="256">
      <pivotArea dataOnly="0" labelOnly="1" fieldPosition="0">
        <references count="8">
          <reference field="0" count="1" selected="0">
            <x v="4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7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0" count="1">
            <x v="7"/>
          </reference>
        </references>
      </pivotArea>
    </format>
    <format dxfId="255">
      <pivotArea dataOnly="0" labelOnly="1" fieldPosition="0">
        <references count="8">
          <reference field="0" count="1" selected="0">
            <x v="4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7"/>
          </reference>
        </references>
      </pivotArea>
    </format>
    <format dxfId="254">
      <pivotArea dataOnly="0" labelOnly="1" fieldPosition="0">
        <references count="8">
          <reference field="0" count="1" selected="0">
            <x v="4"/>
          </reference>
          <reference field="1" count="1" selected="0">
            <x v="16"/>
          </reference>
          <reference field="2" count="1" selected="0">
            <x v="1"/>
          </reference>
          <reference field="3" count="1" selected="0">
            <x v="18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7"/>
          </reference>
          <reference field="10" count="1">
            <x v="19"/>
          </reference>
        </references>
      </pivotArea>
    </format>
    <format dxfId="253">
      <pivotArea dataOnly="0" labelOnly="1" fieldPosition="0">
        <references count="8">
          <reference field="0" count="1" selected="0">
            <x v="4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5"/>
          </reference>
          <reference field="10" count="1">
            <x v="13"/>
          </reference>
        </references>
      </pivotArea>
    </format>
    <format dxfId="252">
      <pivotArea dataOnly="0" labelOnly="1" fieldPosition="0">
        <references count="8">
          <reference field="0" count="1" selected="0">
            <x v="4"/>
          </reference>
          <reference field="1" count="1" selected="0">
            <x v="18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2"/>
          </reference>
          <reference field="10" count="1">
            <x v="11"/>
          </reference>
        </references>
      </pivotArea>
    </format>
    <format dxfId="251">
      <pivotArea dataOnly="0" labelOnly="1" fieldPosition="0">
        <references count="8">
          <reference field="0" count="1" selected="0">
            <x v="4"/>
          </reference>
          <reference field="1" count="1" selected="0">
            <x v="19"/>
          </reference>
          <reference field="2" count="1" selected="0">
            <x v="1"/>
          </reference>
          <reference field="3" count="1" selected="0">
            <x v="12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9"/>
          </reference>
        </references>
      </pivotArea>
    </format>
    <format dxfId="250">
      <pivotArea dataOnly="0" labelOnly="1" fieldPosition="0">
        <references count="8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"/>
          </reference>
          <reference field="3" count="1" selected="0">
            <x v="8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6"/>
          </reference>
          <reference field="10" count="1">
            <x v="19"/>
          </reference>
        </references>
      </pivotArea>
    </format>
    <format dxfId="249">
      <pivotArea dataOnly="0" labelOnly="1" fieldPosition="0">
        <references count="8">
          <reference field="0" count="1" selected="0">
            <x v="4"/>
          </reference>
          <reference field="1" count="1" selected="0">
            <x v="21"/>
          </reference>
          <reference field="2" count="1" selected="0">
            <x v="1"/>
          </reference>
          <reference field="3" count="1" selected="0">
            <x v="6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10"/>
          </reference>
        </references>
      </pivotArea>
    </format>
    <format dxfId="248">
      <pivotArea dataOnly="0" labelOnly="1" fieldPosition="0">
        <references count="8">
          <reference field="0" count="1" selected="0">
            <x v="4"/>
          </reference>
          <reference field="1" count="1" selected="0">
            <x v="22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11"/>
          </reference>
        </references>
      </pivotArea>
    </format>
    <format dxfId="247">
      <pivotArea dataOnly="0" labelOnly="1" fieldPosition="0">
        <references count="8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"/>
          </reference>
          <reference field="3" count="1" selected="0">
            <x v="12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12"/>
          </reference>
        </references>
      </pivotArea>
    </format>
    <format dxfId="246">
      <pivotArea dataOnly="0" labelOnly="1" fieldPosition="0">
        <references count="8">
          <reference field="0" count="1" selected="0">
            <x v="4"/>
          </reference>
          <reference field="1" count="1" selected="0">
            <x v="24"/>
          </reference>
          <reference field="2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3"/>
          </reference>
          <reference field="10" count="1">
            <x v="14"/>
          </reference>
        </references>
      </pivotArea>
    </format>
    <format dxfId="245">
      <pivotArea dataOnly="0" labelOnly="1" fieldPosition="0">
        <references count="8">
          <reference field="0" count="1" selected="0">
            <x v="4"/>
          </reference>
          <reference field="1" count="1" selected="0">
            <x v="25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14"/>
          </reference>
        </references>
      </pivotArea>
    </format>
    <format dxfId="244">
      <pivotArea dataOnly="0" labelOnly="1" fieldPosition="0">
        <references count="8">
          <reference field="0" count="1" selected="0">
            <x v="4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14"/>
          </reference>
        </references>
      </pivotArea>
    </format>
    <format dxfId="243">
      <pivotArea dataOnly="0" labelOnly="1" fieldPosition="0">
        <references count="8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"/>
          </reference>
          <reference field="3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4"/>
          </reference>
          <reference field="10" count="1">
            <x v="19"/>
          </reference>
        </references>
      </pivotArea>
    </format>
    <format dxfId="242">
      <pivotArea dataOnly="0" labelOnly="1" fieldPosition="0">
        <references count="8">
          <reference field="0" count="1" selected="0">
            <x v="4"/>
          </reference>
          <reference field="1" count="1" selected="0">
            <x v="28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14"/>
          </reference>
        </references>
      </pivotArea>
    </format>
    <format dxfId="241">
      <pivotArea dataOnly="0" labelOnly="1" fieldPosition="0">
        <references count="8">
          <reference field="0" count="1" selected="0">
            <x v="4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14"/>
          </reference>
        </references>
      </pivotArea>
    </format>
    <format dxfId="240">
      <pivotArea dataOnly="0" labelOnly="1" fieldPosition="0">
        <references count="8">
          <reference field="0" count="1" selected="0">
            <x v="4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15"/>
          </reference>
        </references>
      </pivotArea>
    </format>
    <format dxfId="239">
      <pivotArea dataOnly="0" labelOnly="1" fieldPosition="0">
        <references count="8">
          <reference field="0" count="1" selected="0">
            <x v="4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2"/>
          </reference>
          <reference field="7" count="1" selected="0">
            <x v="3"/>
          </reference>
          <reference field="9" count="1" selected="0">
            <x v="0"/>
          </reference>
          <reference field="10" count="1">
            <x v="16"/>
          </reference>
        </references>
      </pivotArea>
    </format>
    <format dxfId="238">
      <pivotArea dataOnly="0" labelOnly="1" fieldPosition="0">
        <references count="8">
          <reference field="0" count="1" selected="0">
            <x v="4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  <reference field="10" count="1">
            <x v="17"/>
          </reference>
        </references>
      </pivotArea>
    </format>
    <format dxfId="237">
      <pivotArea dataOnly="0" labelOnly="1" fieldPosition="0">
        <references count="8">
          <reference field="0" count="1" selected="0">
            <x v="4"/>
          </reference>
          <reference field="1" count="1" selected="0">
            <x v="33"/>
          </reference>
          <reference field="2" count="1" selected="0">
            <x v="1"/>
          </reference>
          <reference field="3" count="1" selected="0">
            <x v="8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4"/>
          </reference>
          <reference field="10" count="1">
            <x v="22"/>
          </reference>
        </references>
      </pivotArea>
    </format>
    <format dxfId="236">
      <pivotArea dataOnly="0" labelOnly="1" fieldPosition="0">
        <references count="8">
          <reference field="0" count="1" selected="0">
            <x v="4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16"/>
          </reference>
        </references>
      </pivotArea>
    </format>
    <format dxfId="235">
      <pivotArea dataOnly="0" labelOnly="1" fieldPosition="0">
        <references count="8">
          <reference field="0" count="1" selected="0">
            <x v="4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2"/>
          </reference>
          <reference field="10" count="1">
            <x v="30"/>
          </reference>
        </references>
      </pivotArea>
    </format>
    <format dxfId="234">
      <pivotArea dataOnly="0" labelOnly="1" fieldPosition="0">
        <references count="8">
          <reference field="0" count="1" selected="0">
            <x v="4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17"/>
          </reference>
        </references>
      </pivotArea>
    </format>
    <format dxfId="233">
      <pivotArea dataOnly="0" labelOnly="1" fieldPosition="0">
        <references count="8">
          <reference field="0" count="1" selected="0">
            <x v="4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  <reference field="10" count="1">
            <x v="18"/>
          </reference>
        </references>
      </pivotArea>
    </format>
    <format dxfId="232">
      <pivotArea dataOnly="0" labelOnly="1" fieldPosition="0">
        <references count="8">
          <reference field="0" count="1" selected="0">
            <x v="4"/>
          </reference>
          <reference field="1" count="1" selected="0">
            <x v="38"/>
          </reference>
          <reference field="2" count="1" selected="0">
            <x v="0"/>
          </reference>
          <reference field="3" count="1" selected="0">
            <x v="5"/>
          </reference>
          <reference field="6" count="1" selected="0">
            <x v="2"/>
          </reference>
          <reference field="7" count="1" selected="0">
            <x v="3"/>
          </reference>
          <reference field="9" count="1" selected="0">
            <x v="0"/>
          </reference>
          <reference field="10" count="1">
            <x v="17"/>
          </reference>
        </references>
      </pivotArea>
    </format>
    <format dxfId="231">
      <pivotArea dataOnly="0" labelOnly="1" fieldPosition="0">
        <references count="8">
          <reference field="0" count="1" selected="0">
            <x v="5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2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1"/>
          </reference>
          <reference field="10" count="1">
            <x v="21"/>
          </reference>
        </references>
      </pivotArea>
    </format>
    <format dxfId="230">
      <pivotArea dataOnly="0" labelOnly="1" fieldPosition="0">
        <references count="8">
          <reference field="0" count="1" selected="0">
            <x v="5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4"/>
          </reference>
          <reference field="6" count="1" selected="0">
            <x v="2"/>
          </reference>
          <reference field="7" count="1" selected="0">
            <x v="4"/>
          </reference>
          <reference field="9" count="1" selected="0">
            <x v="12"/>
          </reference>
          <reference field="10" count="1">
            <x v="30"/>
          </reference>
        </references>
      </pivotArea>
    </format>
    <format dxfId="229">
      <pivotArea dataOnly="0" labelOnly="1" fieldPosition="0">
        <references count="8">
          <reference field="0" count="1" selected="0">
            <x v="5"/>
          </reference>
          <reference field="1" count="1" selected="0">
            <x v="41"/>
          </reference>
          <reference field="2" count="1" selected="0">
            <x v="1"/>
          </reference>
          <reference field="3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  <reference field="9" count="1" selected="0">
            <x v="12"/>
          </reference>
          <reference field="10" count="1">
            <x v="30"/>
          </reference>
        </references>
      </pivotArea>
    </format>
    <format dxfId="228">
      <pivotArea dataOnly="0" labelOnly="1" fieldPosition="0">
        <references count="8">
          <reference field="0" count="1" selected="0">
            <x v="5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2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19"/>
          </reference>
        </references>
      </pivotArea>
    </format>
    <format dxfId="227">
      <pivotArea dataOnly="0" labelOnly="1" fieldPosition="0">
        <references count="8">
          <reference field="0" count="1" selected="0">
            <x v="5"/>
          </reference>
          <reference field="1" count="1" selected="0">
            <x v="43"/>
          </reference>
          <reference field="2" count="1" selected="0">
            <x v="0"/>
          </reference>
          <reference field="3" count="1" selected="0">
            <x v="9"/>
          </reference>
          <reference field="6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  <reference field="10" count="1">
            <x v="29"/>
          </reference>
        </references>
      </pivotArea>
    </format>
    <format dxfId="226">
      <pivotArea dataOnly="0" labelOnly="1" fieldPosition="0">
        <references count="8">
          <reference field="0" count="1" selected="0">
            <x v="5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  <reference field="10" count="1">
            <x v="20"/>
          </reference>
        </references>
      </pivotArea>
    </format>
    <format dxfId="225">
      <pivotArea dataOnly="0" labelOnly="1" fieldPosition="0">
        <references count="8">
          <reference field="0" count="1" selected="0">
            <x v="5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2"/>
          </reference>
          <reference field="7" count="1" selected="0">
            <x v="1"/>
          </reference>
          <reference field="9" count="1" selected="0">
            <x v="1"/>
          </reference>
          <reference field="10" count="1">
            <x v="22"/>
          </reference>
        </references>
      </pivotArea>
    </format>
    <format dxfId="224">
      <pivotArea dataOnly="0" labelOnly="1" fieldPosition="0">
        <references count="8">
          <reference field="0" count="1" selected="0">
            <x v="5"/>
          </reference>
          <reference field="1" count="1" selected="0">
            <x v="46"/>
          </reference>
          <reference field="2" count="1" selected="0">
            <x v="0"/>
          </reference>
          <reference field="3" count="1" selected="0">
            <x v="11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21"/>
          </reference>
        </references>
      </pivotArea>
    </format>
    <format dxfId="223">
      <pivotArea dataOnly="0" labelOnly="1" fieldPosition="0">
        <references count="8">
          <reference field="0" count="1" selected="0">
            <x v="5"/>
          </reference>
          <reference field="1" count="1" selected="0">
            <x v="47"/>
          </reference>
          <reference field="2" count="1" selected="0">
            <x v="0"/>
          </reference>
          <reference field="3" count="1" selected="0">
            <x v="12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21"/>
          </reference>
        </references>
      </pivotArea>
    </format>
    <format dxfId="222">
      <pivotArea dataOnly="0" labelOnly="1" fieldPosition="0">
        <references count="8">
          <reference field="0" count="1" selected="0">
            <x v="5"/>
          </reference>
          <reference field="1" count="1" selected="0">
            <x v="48"/>
          </reference>
          <reference field="2" count="1" selected="0">
            <x v="0"/>
          </reference>
          <reference field="3" count="1" selected="0">
            <x v="5"/>
          </reference>
          <reference field="6" count="1" selected="0">
            <x v="2"/>
          </reference>
          <reference field="7" count="1" selected="0">
            <x v="2"/>
          </reference>
          <reference field="9" count="1" selected="0">
            <x v="0"/>
          </reference>
          <reference field="10" count="1">
            <x v="22"/>
          </reference>
        </references>
      </pivotArea>
    </format>
    <format dxfId="221">
      <pivotArea dataOnly="0" labelOnly="1" fieldPosition="0">
        <references count="8">
          <reference field="0" count="1" selected="0">
            <x v="5"/>
          </reference>
          <reference field="1" count="1" selected="0">
            <x v="49"/>
          </reference>
          <reference field="2" count="1" selected="0">
            <x v="1"/>
          </reference>
          <reference field="3" count="1" selected="0">
            <x v="8"/>
          </reference>
          <reference field="6" count="1" selected="0">
            <x v="0"/>
          </reference>
          <reference field="7" count="1" selected="0">
            <x v="4"/>
          </reference>
          <reference field="9" count="1" selected="0">
            <x v="12"/>
          </reference>
          <reference field="10" count="1">
            <x v="30"/>
          </reference>
        </references>
      </pivotArea>
    </format>
    <format dxfId="220">
      <pivotArea dataOnly="0" labelOnly="1" fieldPosition="0">
        <references count="8">
          <reference field="0" count="1" selected="0">
            <x v="5"/>
          </reference>
          <reference field="1" count="1" selected="0">
            <x v="50"/>
          </reference>
          <reference field="2" count="1" selected="0">
            <x v="1"/>
          </reference>
          <reference field="3" count="1" selected="0">
            <x v="14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23"/>
          </reference>
        </references>
      </pivotArea>
    </format>
    <format dxfId="219">
      <pivotArea dataOnly="0" labelOnly="1" fieldPosition="0">
        <references count="8">
          <reference field="0" count="1" selected="0">
            <x v="5"/>
          </reference>
          <reference field="1" count="1" selected="0">
            <x v="51"/>
          </reference>
          <reference field="2" count="1" selected="0">
            <x v="0"/>
          </reference>
          <reference field="3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23"/>
          </reference>
        </references>
      </pivotArea>
    </format>
    <format dxfId="218">
      <pivotArea dataOnly="0" labelOnly="1" fieldPosition="0">
        <references count="8">
          <reference field="0" count="1" selected="0">
            <x v="5"/>
          </reference>
          <reference field="1" count="1" selected="0">
            <x v="52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23"/>
          </reference>
        </references>
      </pivotArea>
    </format>
    <format dxfId="217">
      <pivotArea dataOnly="0" labelOnly="1" fieldPosition="0">
        <references count="8">
          <reference field="0" count="1" selected="0">
            <x v="5"/>
          </reference>
          <reference field="1" count="1" selected="0">
            <x v="54"/>
          </reference>
          <reference field="2" count="1" selected="0">
            <x v="1"/>
          </reference>
          <reference field="3" count="1" selected="0">
            <x v="10"/>
          </reference>
          <reference field="6" count="1" selected="0">
            <x v="2"/>
          </reference>
          <reference field="7" count="1" selected="0">
            <x v="4"/>
          </reference>
          <reference field="9" count="1" selected="0">
            <x v="12"/>
          </reference>
          <reference field="10" count="1">
            <x v="30"/>
          </reference>
        </references>
      </pivotArea>
    </format>
    <format dxfId="216">
      <pivotArea dataOnly="0" labelOnly="1" fieldPosition="0">
        <references count="8">
          <reference field="0" count="1" selected="0">
            <x v="5"/>
          </reference>
          <reference field="1" count="1" selected="0">
            <x v="55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2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24"/>
          </reference>
        </references>
      </pivotArea>
    </format>
    <format dxfId="215">
      <pivotArea dataOnly="0" labelOnly="1" fieldPosition="0">
        <references count="8">
          <reference field="0" count="1" selected="0">
            <x v="5"/>
          </reference>
          <reference field="1" count="1" selected="0">
            <x v="56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24"/>
          </reference>
        </references>
      </pivotArea>
    </format>
    <format dxfId="214">
      <pivotArea dataOnly="0" labelOnly="1" fieldPosition="0">
        <references count="8">
          <reference field="0" count="1" selected="0">
            <x v="5"/>
          </reference>
          <reference field="1" count="1" selected="0">
            <x v="57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2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24"/>
          </reference>
        </references>
      </pivotArea>
    </format>
    <format dxfId="213">
      <pivotArea dataOnly="0" labelOnly="1" fieldPosition="0">
        <references count="8">
          <reference field="0" count="1" selected="0">
            <x v="5"/>
          </reference>
          <reference field="1" count="1" selected="0">
            <x v="58"/>
          </reference>
          <reference field="2" count="1" selected="0">
            <x v="1"/>
          </reference>
          <reference field="3" count="1" selected="0">
            <x v="14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25"/>
          </reference>
        </references>
      </pivotArea>
    </format>
    <format dxfId="212">
      <pivotArea dataOnly="0" labelOnly="1" fieldPosition="0">
        <references count="8">
          <reference field="0" count="1" selected="0">
            <x v="5"/>
          </reference>
          <reference field="1" count="1" selected="0">
            <x v="59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25"/>
          </reference>
        </references>
      </pivotArea>
    </format>
    <format dxfId="211">
      <pivotArea dataOnly="0" labelOnly="1" fieldPosition="0">
        <references count="8">
          <reference field="0" count="1" selected="0">
            <x v="5"/>
          </reference>
          <reference field="1" count="1" selected="0">
            <x v="60"/>
          </reference>
          <reference field="2" count="1" selected="0">
            <x v="0"/>
          </reference>
          <reference field="3" count="1" selected="0">
            <x v="15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25"/>
          </reference>
        </references>
      </pivotArea>
    </format>
    <format dxfId="210">
      <pivotArea dataOnly="0" labelOnly="1" fieldPosition="0">
        <references count="8">
          <reference field="0" count="1" selected="0">
            <x v="5"/>
          </reference>
          <reference field="1" count="1" selected="0">
            <x v="61"/>
          </reference>
          <reference field="2" count="1" selected="0">
            <x v="1"/>
          </reference>
          <reference field="3" count="1" selected="0">
            <x v="10"/>
          </reference>
          <reference field="6" count="1" selected="0">
            <x v="2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25"/>
          </reference>
        </references>
      </pivotArea>
    </format>
    <format dxfId="209">
      <pivotArea dataOnly="0" labelOnly="1" fieldPosition="0">
        <references count="8">
          <reference field="0" count="1" selected="0">
            <x v="5"/>
          </reference>
          <reference field="1" count="1" selected="0">
            <x v="62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26"/>
          </reference>
        </references>
      </pivotArea>
    </format>
    <format dxfId="208">
      <pivotArea dataOnly="0" labelOnly="1" fieldPosition="0">
        <references count="8">
          <reference field="0" count="1" selected="0">
            <x v="5"/>
          </reference>
          <reference field="1" count="1" selected="0">
            <x v="63"/>
          </reference>
          <reference field="2" count="1" selected="0">
            <x v="1"/>
          </reference>
          <reference field="3" count="1" selected="0">
            <x v="17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26"/>
          </reference>
        </references>
      </pivotArea>
    </format>
    <format dxfId="207">
      <pivotArea dataOnly="0" labelOnly="1" fieldPosition="0">
        <references count="8">
          <reference field="0" count="1" selected="0">
            <x v="5"/>
          </reference>
          <reference field="1" count="1" selected="0">
            <x v="64"/>
          </reference>
          <reference field="2" count="1" selected="0">
            <x v="0"/>
          </reference>
          <reference field="3" count="1" selected="0">
            <x v="11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26"/>
          </reference>
        </references>
      </pivotArea>
    </format>
    <format dxfId="206">
      <pivotArea dataOnly="0" labelOnly="1" fieldPosition="0">
        <references count="8">
          <reference field="0" count="1" selected="0">
            <x v="5"/>
          </reference>
          <reference field="1" count="1" selected="0">
            <x v="65"/>
          </reference>
          <reference field="2" count="1" selected="0">
            <x v="1"/>
          </reference>
          <reference field="3" count="1" selected="0">
            <x v="1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  <reference field="10" count="1">
            <x v="27"/>
          </reference>
        </references>
      </pivotArea>
    </format>
    <format dxfId="205">
      <pivotArea dataOnly="0" labelOnly="1" fieldPosition="0">
        <references count="8">
          <reference field="0" count="1" selected="0">
            <x v="5"/>
          </reference>
          <reference field="1" count="1" selected="0">
            <x v="66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2"/>
          </reference>
          <reference field="7" count="1" selected="0">
            <x v="1"/>
          </reference>
          <reference field="9" count="1" selected="0">
            <x v="0"/>
          </reference>
          <reference field="10" count="1">
            <x v="28"/>
          </reference>
        </references>
      </pivotArea>
    </format>
    <format dxfId="204">
      <pivotArea field="9" type="button" dataOnly="0" labelOnly="1" outline="0" axis="axisRow" fieldPosition="6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6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rowHeaderCaption="ANALISTA">
  <location ref="H4:J22" firstHeaderRow="1" firstDataRow="1" firstDataCol="2"/>
  <pivotFields count="11">
    <pivotField numFmtId="14" showAll="0"/>
    <pivotField showAll="0"/>
    <pivotField showAll="0"/>
    <pivotField showAll="0"/>
    <pivotField showAll="0"/>
    <pivotField showAll="0"/>
    <pivotField axis="axisRow" dataField="1" outline="0" showAll="0" insertBlankRow="1" defaultSubtotal="0">
      <items count="3">
        <item x="0"/>
        <item x="2"/>
        <item x="1"/>
      </items>
    </pivotField>
    <pivotField axis="axisRow" outline="0" showAll="0" insertBlankRow="1" defaultSubtotal="0">
      <items count="5">
        <item x="1"/>
        <item x="0"/>
        <item x="4"/>
        <item x="2"/>
        <item x="3"/>
      </items>
    </pivotField>
    <pivotField showAll="0"/>
    <pivotField showAll="0"/>
    <pivotField showAll="0"/>
  </pivotFields>
  <rowFields count="2">
    <field x="7"/>
    <field x="6"/>
  </rowFields>
  <rowItems count="18">
    <i>
      <x/>
      <x/>
    </i>
    <i r="1">
      <x v="1"/>
    </i>
    <i r="1">
      <x v="2"/>
    </i>
    <i t="blank">
      <x/>
    </i>
    <i>
      <x v="1"/>
      <x/>
    </i>
    <i r="1">
      <x v="1"/>
    </i>
    <i r="1">
      <x v="2"/>
    </i>
    <i t="blank">
      <x v="1"/>
    </i>
    <i>
      <x v="2"/>
      <x/>
    </i>
    <i r="1">
      <x v="2"/>
    </i>
    <i t="blank">
      <x v="2"/>
    </i>
    <i>
      <x v="3"/>
      <x/>
    </i>
    <i r="1">
      <x v="2"/>
    </i>
    <i t="blank">
      <x v="3"/>
    </i>
    <i>
      <x v="4"/>
      <x/>
    </i>
    <i r="1">
      <x v="2"/>
    </i>
    <i t="blank">
      <x v="4"/>
    </i>
    <i t="grand">
      <x/>
    </i>
  </rowItems>
  <colItems count="1">
    <i/>
  </colItems>
  <dataFields count="1">
    <dataField name="QTD.PRIORIDADES" fld="6" subtotal="count" baseField="6" baseItem="0"/>
  </dataFields>
  <formats count="12">
    <format dxfId="180">
      <pivotArea type="all" dataOnly="0" outline="0" fieldPosition="0"/>
    </format>
    <format dxfId="179">
      <pivotArea outline="0" collapsedLevelsAreSubtotals="1" fieldPosition="0"/>
    </format>
    <format dxfId="178">
      <pivotArea dataOnly="0" labelOnly="1" outline="0" axis="axisValues" fieldPosition="0"/>
    </format>
    <format dxfId="177">
      <pivotArea dataOnly="0" labelOnly="1" fieldPosition="0">
        <references count="1">
          <reference field="7" count="0"/>
        </references>
      </pivotArea>
    </format>
    <format dxfId="176">
      <pivotArea dataOnly="0" labelOnly="1" grandRow="1" outline="0" fieldPosition="0"/>
    </format>
    <format dxfId="175">
      <pivotArea dataOnly="0" labelOnly="1" fieldPosition="0">
        <references count="2">
          <reference field="6" count="0"/>
          <reference field="7" count="1" selected="0">
            <x v="0"/>
          </reference>
        </references>
      </pivotArea>
    </format>
    <format dxfId="174">
      <pivotArea dataOnly="0" labelOnly="1" fieldPosition="0">
        <references count="2">
          <reference field="6" count="0"/>
          <reference field="7" count="1" selected="0">
            <x v="1"/>
          </reference>
        </references>
      </pivotArea>
    </format>
    <format dxfId="173">
      <pivotArea dataOnly="0" labelOnly="1" fieldPosition="0">
        <references count="2">
          <reference field="6" count="2">
            <x v="0"/>
            <x v="2"/>
          </reference>
          <reference field="7" count="1" selected="0">
            <x v="2"/>
          </reference>
        </references>
      </pivotArea>
    </format>
    <format dxfId="172">
      <pivotArea dataOnly="0" labelOnly="1" fieldPosition="0">
        <references count="2">
          <reference field="6" count="2">
            <x v="0"/>
            <x v="2"/>
          </reference>
          <reference field="7" count="1" selected="0">
            <x v="3"/>
          </reference>
        </references>
      </pivotArea>
    </format>
    <format dxfId="171">
      <pivotArea dataOnly="0" labelOnly="1" fieldPosition="0">
        <references count="2">
          <reference field="6" count="2">
            <x v="0"/>
            <x v="2"/>
          </reference>
          <reference field="7" count="1" selected="0">
            <x v="4"/>
          </reference>
        </references>
      </pivotArea>
    </format>
    <format dxfId="170">
      <pivotArea outline="0" collapsedLevelsAreSubtotals="1" fieldPosition="0"/>
    </format>
    <format dxfId="16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a dinâmica5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rowHeaderCaption="ÁREA">
  <location ref="D4:F13" firstHeaderRow="1" firstDataRow="1" firstDataCol="2"/>
  <pivotFields count="11">
    <pivotField numFmtId="14" showAll="0"/>
    <pivotField showAll="0"/>
    <pivotField axis="axisRow" outline="0" showAll="0" insertBlankRow="1" defaultSubtotal="0">
      <items count="2">
        <item x="1"/>
        <item x="0"/>
      </items>
    </pivotField>
    <pivotField showAll="0"/>
    <pivotField showAll="0"/>
    <pivotField showAll="0"/>
    <pivotField axis="axisRow" dataField="1" outline="0" showAll="0" insertBlankRow="1" defaultSubtotal="0">
      <items count="3">
        <item x="0"/>
        <item x="2"/>
        <item x="1"/>
      </items>
    </pivotField>
    <pivotField showAll="0"/>
    <pivotField showAll="0"/>
    <pivotField showAll="0"/>
    <pivotField showAll="0"/>
  </pivotFields>
  <rowFields count="2">
    <field x="2"/>
    <field x="6"/>
  </rowFields>
  <rowItems count="9">
    <i>
      <x/>
      <x/>
    </i>
    <i r="1">
      <x v="1"/>
    </i>
    <i r="1">
      <x v="2"/>
    </i>
    <i t="blank">
      <x/>
    </i>
    <i>
      <x v="1"/>
      <x/>
    </i>
    <i r="1">
      <x v="1"/>
    </i>
    <i r="1">
      <x v="2"/>
    </i>
    <i t="blank">
      <x v="1"/>
    </i>
    <i t="grand">
      <x/>
    </i>
  </rowItems>
  <colItems count="1">
    <i/>
  </colItems>
  <dataFields count="1">
    <dataField name="QTD.PRIORIDADES" fld="6" subtotal="count" baseField="0" baseItem="0"/>
  </dataFields>
  <formats count="9">
    <format dxfId="189">
      <pivotArea type="all" dataOnly="0" outline="0" fieldPosition="0"/>
    </format>
    <format dxfId="188">
      <pivotArea outline="0" collapsedLevelsAreSubtotals="1" fieldPosition="0"/>
    </format>
    <format dxfId="187">
      <pivotArea dataOnly="0" labelOnly="1" outline="0" axis="axisValues" fieldPosition="0"/>
    </format>
    <format dxfId="186">
      <pivotArea dataOnly="0" labelOnly="1" fieldPosition="0">
        <references count="1">
          <reference field="2" count="0"/>
        </references>
      </pivotArea>
    </format>
    <format dxfId="185">
      <pivotArea dataOnly="0" labelOnly="1" grandRow="1" outline="0" fieldPosition="0"/>
    </format>
    <format dxfId="184">
      <pivotArea dataOnly="0" labelOnly="1" fieldPosition="0">
        <references count="2">
          <reference field="2" count="1" selected="0">
            <x v="0"/>
          </reference>
          <reference field="6" count="0"/>
        </references>
      </pivotArea>
    </format>
    <format dxfId="183">
      <pivotArea dataOnly="0" labelOnly="1" fieldPosition="0">
        <references count="2">
          <reference field="2" count="1" selected="0">
            <x v="1"/>
          </reference>
          <reference field="6" count="0"/>
        </references>
      </pivotArea>
    </format>
    <format dxfId="182">
      <pivotArea outline="0" collapsedLevelsAreSubtotals="1" fieldPosition="0"/>
    </format>
    <format dxfId="181">
      <pivotArea dataOnly="0" labelOnly="1" outline="0" axis="axisValues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4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8" rowHeaderCaption="PRIORIDADE">
  <location ref="A5:B9" firstHeaderRow="1" firstDataRow="1" firstDataCol="1"/>
  <pivotFields count="11">
    <pivotField numFmtId="14" showAll="0"/>
    <pivotField showAll="0"/>
    <pivotField showAll="0"/>
    <pivotField dataField="1" showAll="0">
      <items count="20">
        <item x="11"/>
        <item x="18"/>
        <item x="8"/>
        <item x="9"/>
        <item x="16"/>
        <item x="15"/>
        <item x="14"/>
        <item x="7"/>
        <item x="13"/>
        <item x="5"/>
        <item x="10"/>
        <item x="2"/>
        <item x="1"/>
        <item x="6"/>
        <item x="17"/>
        <item x="3"/>
        <item x="4"/>
        <item x="0"/>
        <item x="12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ISTEMAS" fld="3" subtotal="count" baseField="0" baseItem="0"/>
  </dataFields>
  <formats count="14"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6" type="button" dataOnly="0" labelOnly="1" outline="0" axis="axisRow" fieldPosition="0"/>
    </format>
    <format dxfId="200">
      <pivotArea dataOnly="0" labelOnly="1" outline="0" axis="axisValues" fieldPosition="0"/>
    </format>
    <format dxfId="199">
      <pivotArea dataOnly="0" labelOnly="1" fieldPosition="0">
        <references count="1">
          <reference field="6" count="0"/>
        </references>
      </pivotArea>
    </format>
    <format dxfId="198">
      <pivotArea dataOnly="0" labelOnly="1" grandRow="1" outline="0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6" type="button" dataOnly="0" labelOnly="1" outline="0" axis="axisRow" fieldPosition="0"/>
    </format>
    <format dxfId="194">
      <pivotArea dataOnly="0" labelOnly="1" outline="0" axis="axisValues" fieldPosition="0"/>
    </format>
    <format dxfId="193">
      <pivotArea dataOnly="0" labelOnly="1" fieldPosition="0">
        <references count="1">
          <reference field="6" count="0"/>
        </references>
      </pivotArea>
    </format>
    <format dxfId="192">
      <pivotArea dataOnly="0" labelOnly="1" grandRow="1" outline="0" fieldPosition="0"/>
    </format>
    <format dxfId="191">
      <pivotArea field="6" type="button" dataOnly="0" labelOnly="1" outline="0" axis="axisRow" fieldPosition="0"/>
    </format>
    <format dxfId="190">
      <pivotArea dataOnly="0" labelOnly="1" outline="0" axis="axisValues" fieldPosition="0"/>
    </format>
  </formats>
  <chartFormats count="4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3" cacheId="14" applyNumberFormats="0" applyBorderFormats="0" applyFontFormats="0" applyPatternFormats="0" applyAlignmentFormats="0" applyWidthHeightFormats="1" dataCaption="Valores" updatedVersion="6" minRefreshableVersion="5" useAutoFormatting="1" itemPrintTitles="1" createdVersion="5" indent="0" outline="1" outlineData="1" multipleFieldFilters="0" chartFormat="4" rowHeaderCaption="SISTEMA">
  <location ref="A5:C32" firstHeaderRow="1" firstDataRow="1" firstDataCol="2"/>
  <pivotFields count="11"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outline="0" showAll="0" insertBlankRow="1" defaultSubtotal="0">
      <items count="19">
        <item x="11"/>
        <item x="18"/>
        <item x="8"/>
        <item x="9"/>
        <item x="16"/>
        <item x="15"/>
        <item x="14"/>
        <item x="7"/>
        <item x="13"/>
        <item x="5"/>
        <item x="10"/>
        <item x="2"/>
        <item x="1"/>
        <item x="6"/>
        <item x="17"/>
        <item x="3"/>
        <item x="4"/>
        <item x="0"/>
        <item x="12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27">
    <i>
      <x v="1"/>
      <x v="5"/>
    </i>
    <i t="blank">
      <x v="1"/>
    </i>
    <i>
      <x v="2"/>
      <x v="5"/>
    </i>
    <i t="blank">
      <x v="2"/>
    </i>
    <i>
      <x v="3"/>
      <x v="5"/>
    </i>
    <i t="blank">
      <x v="3"/>
    </i>
    <i>
      <x v="4"/>
      <x v="5"/>
    </i>
    <i t="blank">
      <x v="4"/>
    </i>
    <i>
      <x v="5"/>
      <x v="5"/>
    </i>
    <i t="blank">
      <x v="5"/>
    </i>
    <i>
      <x v="8"/>
      <x v="5"/>
    </i>
    <i t="blank">
      <x v="8"/>
    </i>
    <i>
      <x v="9"/>
      <x v="5"/>
    </i>
    <i t="blank">
      <x v="9"/>
    </i>
    <i>
      <x v="10"/>
      <x v="5"/>
    </i>
    <i t="blank">
      <x v="10"/>
    </i>
    <i>
      <x v="11"/>
      <x v="5"/>
    </i>
    <i t="blank">
      <x v="11"/>
    </i>
    <i>
      <x v="12"/>
      <x v="5"/>
    </i>
    <i t="blank">
      <x v="12"/>
    </i>
    <i>
      <x v="14"/>
      <x v="5"/>
    </i>
    <i t="blank">
      <x v="14"/>
    </i>
    <i>
      <x v="15"/>
      <x v="5"/>
    </i>
    <i t="blank">
      <x v="15"/>
    </i>
    <i>
      <x v="17"/>
      <x v="5"/>
    </i>
    <i t="blank">
      <x v="17"/>
    </i>
    <i t="grand">
      <x/>
    </i>
  </rowItems>
  <colItems count="1">
    <i/>
  </colItems>
  <dataFields count="1">
    <dataField name="QTY. DATA ABERTURA" fld="0" subtotal="count" baseField="3" baseItem="0"/>
  </dataFields>
  <formats count="8">
    <format dxfId="168">
      <pivotArea type="all" dataOnly="0" outline="0" fieldPosition="0"/>
    </format>
    <format dxfId="167">
      <pivotArea outline="0" collapsedLevelsAreSubtotals="1" fieldPosition="0"/>
    </format>
    <format dxfId="166">
      <pivotArea field="3" type="button" dataOnly="0" labelOnly="1" outline="0" axis="axisRow" fieldPosition="0"/>
    </format>
    <format dxfId="165">
      <pivotArea dataOnly="0" labelOnly="1" outline="0" axis="axisValues" fieldPosition="0"/>
    </format>
    <format dxfId="164">
      <pivotArea dataOnly="0" labelOnly="1" fieldPosition="0">
        <references count="1">
          <reference field="3" count="0"/>
        </references>
      </pivotArea>
    </format>
    <format dxfId="163">
      <pivotArea dataOnly="0" labelOnly="1" grandRow="1" outline="0" fieldPosition="0"/>
    </format>
    <format dxfId="162">
      <pivotArea outline="0" collapsedLevelsAreSubtotals="1" fieldPosition="0"/>
    </format>
    <format dxfId="161">
      <pivotArea dataOnly="0" labelOnly="1" outline="0" axis="axisValues" fieldPosition="0"/>
    </format>
  </formats>
  <pivotTableStyleInfo name="PivotStyleMedium12" showRowHeaders="1" showColHeaders="1" showRowStripes="0" showColStripes="0" showLastColumn="1"/>
  <filters count="1">
    <filter fld="0" type="dateBetween" evalOrder="-1" id="73" name="DATA_x000a_ABERTURA">
      <autoFilter ref="A1">
        <filterColumn colId="0">
          <customFilters and="1">
            <customFilter operator="greaterThanOrEqual" val="42856"/>
            <customFilter operator="lessThanOrEqual" val="428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6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3" rowHeaderCaption="SISTEMAS">
  <location ref="A5:B25" firstHeaderRow="1" firstDataRow="1" firstDataCol="1"/>
  <pivotFields count="11">
    <pivotField name="DATA" numFmtId="14" outline="0" showAll="0" insertBlankRow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axis="axisRow" dataField="1" outline="0" showAll="0" insertBlankRow="1" defaultSubtotal="0">
      <items count="19">
        <item x="11"/>
        <item x="18"/>
        <item x="8"/>
        <item x="9"/>
        <item x="16"/>
        <item x="15"/>
        <item x="14"/>
        <item x="7"/>
        <item x="13"/>
        <item x="5"/>
        <item x="10"/>
        <item x="2"/>
        <item x="1"/>
        <item x="6"/>
        <item x="17"/>
        <item x="3"/>
        <item x="4"/>
        <item x="0"/>
        <item x="12"/>
      </items>
    </pivotField>
    <pivotField showAll="0"/>
    <pivotField showAll="0"/>
    <pivotField outline="0" showAll="0" insertBlankRow="1" defaultSubtotal="0">
      <items count="3">
        <item x="0"/>
        <item x="2"/>
        <item x="1"/>
      </items>
    </pivotField>
    <pivotField showAll="0"/>
    <pivotField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QTY POR SISTEMA" fld="3" subtotal="count" baseField="0" baseItem="0"/>
  </dataFields>
  <formats count="10">
    <format dxfId="148">
      <pivotArea type="all" dataOnly="0" outline="0" fieldPosition="0"/>
    </format>
    <format dxfId="147">
      <pivotArea outline="0" collapsedLevelsAreSubtotals="1" fieldPosition="0"/>
    </format>
    <format dxfId="146">
      <pivotArea dataOnly="0" labelOnly="1" outline="0" axis="axisValues" fieldPosition="0"/>
    </format>
    <format dxfId="145">
      <pivotArea dataOnly="0" labelOnly="1" grandRow="1" outline="0" fieldPosition="0"/>
    </format>
    <format dxfId="144">
      <pivotArea field="0" type="button" dataOnly="0" labelOnly="1" outline="0"/>
    </format>
    <format dxfId="143">
      <pivotArea field="6" type="button" dataOnly="0" labelOnly="1" outline="0"/>
    </format>
    <format dxfId="142">
      <pivotArea dataOnly="0" labelOnly="1" grandRow="1" outline="0" fieldPosition="0"/>
    </format>
    <format dxfId="141">
      <pivotArea field="3" type="button" dataOnly="0" labelOnly="1" outline="0" axis="axisRow" fieldPosition="0"/>
    </format>
    <format dxfId="140">
      <pivotArea outline="0" collapsedLevelsAreSubtotals="1" fieldPosition="0"/>
    </format>
    <format dxfId="139">
      <pivotArea dataOnly="0" labelOnly="1" outline="0" axis="axisValues" fieldPosition="0"/>
    </format>
  </formats>
  <chartFormats count="1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ela dinâmica7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9" rowHeaderCaption="ATENDENTES">
  <location ref="D5:E10" firstHeaderRow="1" firstDataRow="1" firstDataCol="1"/>
  <pivotFields count="10">
    <pivotField showAll="0"/>
    <pivotField showAll="0"/>
    <pivotField dataField="1" showAll="0"/>
    <pivotField showAll="0"/>
    <pivotField showAll="0"/>
    <pivotField showAll="0"/>
    <pivotField axis="axisRow" outline="0" showAll="0" insertBlankRow="1" defaultSubtotal="0">
      <items count="5">
        <item x="1"/>
        <item x="0"/>
        <item x="4"/>
        <item x="2"/>
        <item h="1" x="3"/>
      </items>
    </pivotField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DE SISTEMAS " fld="2" subtotal="count" baseField="6" baseItem="0"/>
  </dataFields>
  <formats count="7">
    <format dxfId="155">
      <pivotArea outline="0" collapsedLevelsAreSubtotals="1" fieldPosition="0"/>
    </format>
    <format dxfId="154">
      <pivotArea dataOnly="0" labelOnly="1" fieldPosition="0">
        <references count="1">
          <reference field="6" count="0"/>
        </references>
      </pivotArea>
    </format>
    <format dxfId="153">
      <pivotArea dataOnly="0" labelOnly="1" grandRow="1" outline="0" fieldPosition="0"/>
    </format>
    <format dxfId="152">
      <pivotArea field="6" type="button" dataOnly="0" labelOnly="1" outline="0" axis="axisRow" fieldPosition="0"/>
    </format>
    <format dxfId="151">
      <pivotArea dataOnly="0" labelOnly="1" outline="0" axis="axisValues" fieldPosition="0"/>
    </format>
    <format dxfId="150">
      <pivotArea field="6" type="button" dataOnly="0" labelOnly="1" outline="0" axis="axisRow" fieldPosition="0"/>
    </format>
    <format dxfId="149">
      <pivotArea dataOnly="0" labelOnly="1" outline="0" axis="axisValues" fieldPosition="0"/>
    </format>
  </formats>
  <chartFormats count="12">
    <chartFormat chart="1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9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0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STEMA" xr10:uid="{00000000-0013-0000-FFFF-FFFF01000000}" sourceName="SISTEMA">
  <pivotTables>
    <pivotTable tabId="3" name="Tabela dinâmica3"/>
  </pivotTables>
  <data>
    <tabular pivotCacheId="1">
      <items count="19">
        <i x="11" s="1"/>
        <i x="18" s="1"/>
        <i x="8" s="1"/>
        <i x="9" s="1"/>
        <i x="16" s="1"/>
        <i x="15" s="1"/>
        <i x="14" s="1"/>
        <i x="7" s="1"/>
        <i x="13" s="1"/>
        <i x="5" s="1"/>
        <i x="10" s="1"/>
        <i x="2" s="1"/>
        <i x="1" s="1"/>
        <i x="6" s="1"/>
        <i x="17" s="1"/>
        <i x="3" s="1"/>
        <i x="4" s="1"/>
        <i x="0" s="1"/>
        <i x="1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ÁREA" xr10:uid="{00000000-0013-0000-FFFF-FFFF02000000}" sourceName="ÁREA">
  <pivotTables>
    <pivotTable tabId="11" name="Tabela dinâmica5"/>
  </pivotTables>
  <data>
    <tabular pivotCacheId="1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IORIDADE" xr10:uid="{00000000-0013-0000-FFFF-FFFF03000000}" sourceName="PRIORIDADE">
  <pivotTables>
    <pivotTable tabId="11" name="Tabela dinâmica5"/>
  </pivotTables>
  <data>
    <tabular pivotCacheId="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STEMA1" xr10:uid="{00000000-0013-0000-FFFF-FFFF04000000}" sourceName="SISTEMA">
  <pivotTables>
    <pivotTable tabId="11" name="Tabela dinâmica4"/>
  </pivotTables>
  <data>
    <tabular pivotCacheId="1">
      <items count="19">
        <i x="11" s="1"/>
        <i x="18" s="1"/>
        <i x="8" s="1"/>
        <i x="9" s="1"/>
        <i x="16" s="1"/>
        <i x="15" s="1"/>
        <i x="14" s="1"/>
        <i x="7" s="1"/>
        <i x="13" s="1"/>
        <i x="5" s="1"/>
        <i x="10" s="1"/>
        <i x="2" s="1"/>
        <i x="1" s="1"/>
        <i x="6" s="1"/>
        <i x="17" s="1"/>
        <i x="3" s="1"/>
        <i x="4" s="1"/>
        <i x="0" s="1"/>
        <i x="1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TENDENTE" xr10:uid="{00000000-0013-0000-FFFF-FFFF05000000}" sourceName="ATENDENTE">
  <pivotTables>
    <pivotTable tabId="11" name="Tabela dinâmica6"/>
  </pivotTables>
  <data>
    <tabular pivotCacheId="1">
      <items count="5">
        <i x="1" s="1"/>
        <i x="0" s="1"/>
        <i x="4" s="1"/>
        <i x="2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IORIDADE1" xr10:uid="{00000000-0013-0000-FFFF-FFFF06000000}" sourceName="PRIORIDADE">
  <pivotTables>
    <pivotTable tabId="11" name="Tabela dinâmica6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" xr10:uid="{00000000-0014-0000-FFFF-FFFF01000000}" cache="SegmentaçãodeDados_ÁREA" caption="ÁREA" style="SlicerStyleLight2" rowHeight="241300"/>
  <slicer name="PRIORIDADE" xr10:uid="{00000000-0014-0000-FFFF-FFFF02000000}" cache="SegmentaçãodeDados_PRIORIDADE" caption="PRIORIDADE" style="SlicerStyleLight2" rowHeight="241300"/>
  <slicer name="SISTEMA 1" xr10:uid="{00000000-0014-0000-FFFF-FFFF03000000}" cache="SegmentaçãodeDados_SISTEMA1" caption="SISTEMA" style="SlicerStyleLight3" rowHeight="241300"/>
  <slicer name="ATENDENTE" xr10:uid="{00000000-0014-0000-FFFF-FFFF04000000}" cache="SegmentaçãodeDados_ATENDENTE" caption="ATENDENTE" rowHeight="241300"/>
  <slicer name="PRIORIDADE 1" xr10:uid="{00000000-0014-0000-FFFF-FFFF05000000}" cache="SegmentaçãodeDados_PRIORIDADE1" caption="PRIORIDAD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STEMA" xr10:uid="{00000000-0014-0000-FFFF-FFFF06000000}" cache="SegmentaçãodeDados_SISTEMA" caption="SISTEMA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4:K75" totalsRowShown="0" headerRowDxfId="295" dataDxfId="294">
  <tableColumns count="11">
    <tableColumn id="1" xr3:uid="{00000000-0010-0000-0000-000001000000}" name="DATA_x000a_ABERTURA" dataDxfId="293"/>
    <tableColumn id="2" xr3:uid="{00000000-0010-0000-0000-000002000000}" name="Nº.CHAMADO" dataDxfId="292"/>
    <tableColumn id="3" xr3:uid="{00000000-0010-0000-0000-000003000000}" name="ÁREA" dataDxfId="291"/>
    <tableColumn id="4" xr3:uid="{00000000-0010-0000-0000-000004000000}" name="SISTEMA" dataDxfId="290"/>
    <tableColumn id="5" xr3:uid="{00000000-0010-0000-0000-000005000000}" name="SOLICITANTE" dataDxfId="289"/>
    <tableColumn id="6" xr3:uid="{00000000-0010-0000-0000-000006000000}" name="SOLICITAÇÃO" dataDxfId="288"/>
    <tableColumn id="7" xr3:uid="{00000000-0010-0000-0000-000007000000}" name="PRIORIDADE" dataDxfId="287"/>
    <tableColumn id="8" xr3:uid="{00000000-0010-0000-0000-000008000000}" name="ATENDENTE" dataDxfId="286"/>
    <tableColumn id="9" xr3:uid="{00000000-0010-0000-0000-000009000000}" name="RESOLUÇÃO" dataDxfId="285"/>
    <tableColumn id="10" xr3:uid="{00000000-0010-0000-0000-00000A000000}" name="PRAZO ATENDIMENTO" dataDxfId="284"/>
    <tableColumn id="11" xr3:uid="{00000000-0010-0000-0000-00000B000000}" name="DATA_x000a_ENCERRAMENTO" dataDxfId="28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E5:G9" totalsRowShown="0" headerRowDxfId="160" dataDxfId="159">
  <autoFilter ref="E5:G9" xr:uid="{00000000-0009-0000-0100-000002000000}"/>
  <tableColumns count="3">
    <tableColumn id="1" xr3:uid="{00000000-0010-0000-0100-000001000000}" name="MOSTRADOR" dataDxfId="158"/>
    <tableColumn id="2" xr3:uid="{00000000-0010-0000-0100-000002000000}" name="QTY" dataDxfId="157"/>
    <tableColumn id="3" xr3:uid="{00000000-0010-0000-0100-000003000000}" name="LEGENDA" dataDxfId="156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ABERTURA" xr10:uid="{00000000-0013-0000-FFFF-FFFF07000000}" sourceName="DATA_x000a_ABERTURA">
  <pivotTables>
    <pivotTable tabId="3" name="Tabela dinâmica3"/>
  </pivotTables>
  <state minimalRefreshVersion="6" lastRefreshVersion="6" pivotCacheId="1" filterType="dateBetween">
    <selection startDate="2017-05-01T00:00:00" endDate="2017-05-31T00:00:00"/>
    <bounds startDate="2007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_x000a_ABERTURA 1" xr10:uid="{00000000-0014-0000-FFFF-FFFF07000000}" cache="NativeTimeline_DATA_ABERTURA" caption="DATA_x000a_ABERTURA" level="2" selectionLevel="2" scrollPosition="2017-03-15T00:00:00" style="TimeSlicerStyleLight4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07/relationships/slicer" Target="../slicers/slicer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Relationship Id="rId6" Type="http://schemas.microsoft.com/office/2011/relationships/timeline" Target="../timelines/timeline1.xm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25"/>
  <sheetViews>
    <sheetView showRowColHeaders="0" tabSelected="1" zoomScaleNormal="100" workbookViewId="0">
      <selection activeCell="D3" sqref="D3"/>
    </sheetView>
  </sheetViews>
  <sheetFormatPr defaultColWidth="0" defaultRowHeight="15" zeroHeight="1" x14ac:dyDescent="0.25"/>
  <cols>
    <col min="1" max="3" width="6.140625" customWidth="1"/>
    <col min="4" max="16" width="9.140625" customWidth="1"/>
    <col min="17" max="17" width="10.7109375" bestFit="1" customWidth="1"/>
    <col min="18" max="21" width="9.140625" customWidth="1"/>
    <col min="22" max="22" width="2.85546875" customWidth="1"/>
    <col min="23" max="16384" width="9.140625" hidden="1"/>
  </cols>
  <sheetData>
    <row r="1" spans="1:22" ht="44.25" customHeight="1" x14ac:dyDescent="0.5">
      <c r="A1" s="114" t="s">
        <v>184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"/>
      <c r="Q1" s="113">
        <f ca="1">TODAY()</f>
        <v>44272</v>
      </c>
      <c r="R1" s="113"/>
      <c r="S1" s="113"/>
      <c r="T1" s="113"/>
      <c r="U1" s="113"/>
      <c r="V1" s="11"/>
    </row>
    <row r="2" spans="1:22" ht="6.75" customHeight="1" x14ac:dyDescent="0.25">
      <c r="A2" s="36"/>
      <c r="B2" s="36"/>
      <c r="C2" s="36"/>
      <c r="D2" s="36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43.5" customHeight="1" thickBot="1" x14ac:dyDescent="0.3">
      <c r="A3" s="35"/>
      <c r="B3" s="14"/>
      <c r="C3" s="35"/>
      <c r="D3" s="35"/>
      <c r="E3" s="14"/>
      <c r="F3" s="14"/>
      <c r="G3" s="14"/>
      <c r="H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x14ac:dyDescent="0.25">
      <c r="A4" s="55"/>
      <c r="B4" s="56"/>
      <c r="C4" s="57"/>
      <c r="D4" s="52"/>
      <c r="E4" s="50"/>
      <c r="F4" s="50"/>
      <c r="G4" s="50"/>
      <c r="H4" s="50"/>
      <c r="I4" s="50"/>
      <c r="J4" s="68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70"/>
    </row>
    <row r="5" spans="1:22" x14ac:dyDescent="0.25">
      <c r="A5" s="117" t="s">
        <v>196</v>
      </c>
      <c r="B5" s="118"/>
      <c r="C5" s="119"/>
      <c r="D5" s="53"/>
      <c r="E5" s="49"/>
      <c r="F5" s="49"/>
      <c r="G5" s="116"/>
      <c r="H5" s="116"/>
      <c r="I5" s="116"/>
      <c r="J5" s="71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3"/>
    </row>
    <row r="6" spans="1:22" x14ac:dyDescent="0.25">
      <c r="A6" s="58"/>
      <c r="B6" s="59"/>
      <c r="C6" s="60"/>
      <c r="D6" s="53"/>
      <c r="E6" s="49"/>
      <c r="F6" s="49"/>
      <c r="G6" s="49"/>
      <c r="H6" s="49"/>
      <c r="I6" s="49"/>
      <c r="J6" s="71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3"/>
    </row>
    <row r="7" spans="1:22" x14ac:dyDescent="0.25">
      <c r="A7" s="58"/>
      <c r="B7" s="59"/>
      <c r="C7" s="60"/>
      <c r="D7" s="53"/>
      <c r="E7" s="49"/>
      <c r="F7" s="49"/>
      <c r="G7" s="49"/>
      <c r="H7" s="49"/>
      <c r="I7" s="49"/>
      <c r="J7" s="71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/>
    </row>
    <row r="8" spans="1:22" x14ac:dyDescent="0.25">
      <c r="A8" s="58"/>
      <c r="B8" s="59"/>
      <c r="C8" s="60"/>
      <c r="D8" s="53"/>
      <c r="E8" s="49"/>
      <c r="F8" s="49"/>
      <c r="G8" s="49"/>
      <c r="H8" s="49"/>
      <c r="I8" s="49"/>
      <c r="J8" s="71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</row>
    <row r="9" spans="1:22" x14ac:dyDescent="0.25">
      <c r="A9" s="61"/>
      <c r="B9" s="62"/>
      <c r="C9" s="63"/>
      <c r="D9" s="53"/>
      <c r="E9" s="49"/>
      <c r="F9" s="49"/>
      <c r="G9" s="49"/>
      <c r="H9" s="49"/>
      <c r="I9" s="49"/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</row>
    <row r="10" spans="1:22" x14ac:dyDescent="0.25">
      <c r="A10" s="117" t="s">
        <v>198</v>
      </c>
      <c r="B10" s="118"/>
      <c r="C10" s="119"/>
      <c r="D10" s="53"/>
      <c r="E10" s="49"/>
      <c r="F10" s="49"/>
      <c r="G10" s="49"/>
      <c r="H10" s="49"/>
      <c r="I10" s="49"/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</row>
    <row r="11" spans="1:22" x14ac:dyDescent="0.25">
      <c r="A11" s="58"/>
      <c r="B11" s="59"/>
      <c r="C11" s="60"/>
      <c r="D11" s="53"/>
      <c r="E11" s="49"/>
      <c r="F11" s="49"/>
      <c r="G11" s="49"/>
      <c r="H11" s="49"/>
      <c r="I11" s="49"/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</row>
    <row r="12" spans="1:22" ht="15.75" thickBot="1" x14ac:dyDescent="0.3">
      <c r="A12" s="58"/>
      <c r="B12" s="59"/>
      <c r="C12" s="60"/>
      <c r="D12" s="54"/>
      <c r="E12" s="51"/>
      <c r="F12" s="51"/>
      <c r="G12" s="51"/>
      <c r="H12" s="51"/>
      <c r="I12" s="51"/>
      <c r="J12" s="71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</row>
    <row r="13" spans="1:22" ht="15.75" thickBot="1" x14ac:dyDescent="0.3">
      <c r="A13" s="58"/>
      <c r="B13" s="59"/>
      <c r="C13" s="60"/>
      <c r="D13" s="35"/>
      <c r="E13" s="14"/>
      <c r="F13" s="14"/>
      <c r="G13" s="14"/>
      <c r="H13" s="14"/>
      <c r="I13" s="14"/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</row>
    <row r="14" spans="1:22" x14ac:dyDescent="0.25">
      <c r="A14" s="61"/>
      <c r="B14" s="62"/>
      <c r="C14" s="62"/>
      <c r="D14" s="76"/>
      <c r="E14" s="77"/>
      <c r="F14" s="77"/>
      <c r="G14" s="77"/>
      <c r="H14" s="77"/>
      <c r="I14" s="78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</row>
    <row r="15" spans="1:22" x14ac:dyDescent="0.25">
      <c r="A15" s="120" t="s">
        <v>197</v>
      </c>
      <c r="B15" s="121"/>
      <c r="C15" s="122"/>
      <c r="D15" s="123"/>
      <c r="E15" s="124"/>
      <c r="F15" s="124"/>
      <c r="G15" s="49"/>
      <c r="H15" s="49"/>
      <c r="I15" s="80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</row>
    <row r="16" spans="1:22" x14ac:dyDescent="0.25">
      <c r="A16" s="58"/>
      <c r="B16" s="59"/>
      <c r="C16" s="59"/>
      <c r="D16" s="79"/>
      <c r="E16" s="49"/>
      <c r="F16" s="115"/>
      <c r="G16" s="115"/>
      <c r="H16" s="49"/>
      <c r="I16" s="80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</row>
    <row r="17" spans="1:22" x14ac:dyDescent="0.25">
      <c r="A17" s="58"/>
      <c r="B17" s="59"/>
      <c r="C17" s="59"/>
      <c r="D17" s="79"/>
      <c r="E17" s="49"/>
      <c r="F17" s="49"/>
      <c r="G17" s="49"/>
      <c r="H17" s="49"/>
      <c r="I17" s="80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</row>
    <row r="18" spans="1:22" x14ac:dyDescent="0.25">
      <c r="A18" s="58"/>
      <c r="B18" s="59"/>
      <c r="C18" s="59"/>
      <c r="D18" s="79"/>
      <c r="E18" s="49"/>
      <c r="F18" s="49"/>
      <c r="G18" s="49"/>
      <c r="H18" s="49"/>
      <c r="I18" s="80"/>
      <c r="J18" s="72"/>
      <c r="K18" s="10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</row>
    <row r="19" spans="1:22" x14ac:dyDescent="0.25">
      <c r="A19" s="61"/>
      <c r="B19" s="62"/>
      <c r="C19" s="62"/>
      <c r="D19" s="79"/>
      <c r="E19" s="49"/>
      <c r="F19" s="49"/>
      <c r="G19" s="49"/>
      <c r="H19" s="49"/>
      <c r="I19" s="80"/>
      <c r="J19" s="10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</row>
    <row r="20" spans="1:22" x14ac:dyDescent="0.25">
      <c r="A20" s="61"/>
      <c r="B20" s="62"/>
      <c r="C20" s="62"/>
      <c r="D20" s="79"/>
      <c r="E20" s="33"/>
      <c r="F20" s="49"/>
      <c r="G20" s="49"/>
      <c r="H20" s="49"/>
      <c r="I20" s="80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</row>
    <row r="21" spans="1:22" x14ac:dyDescent="0.25">
      <c r="A21" s="61"/>
      <c r="B21" s="62"/>
      <c r="C21" s="62"/>
      <c r="D21" s="79"/>
      <c r="E21" s="49"/>
      <c r="F21" s="49"/>
      <c r="G21" s="49"/>
      <c r="H21" s="49"/>
      <c r="I21" s="80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</row>
    <row r="22" spans="1:22" x14ac:dyDescent="0.25">
      <c r="A22" s="64"/>
      <c r="B22" s="65"/>
      <c r="C22" s="65"/>
      <c r="D22" s="81"/>
      <c r="E22" s="49"/>
      <c r="F22" s="112"/>
      <c r="G22" s="112"/>
      <c r="H22" s="49"/>
      <c r="I22" s="80"/>
      <c r="J22" s="10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</row>
    <row r="23" spans="1:22" x14ac:dyDescent="0.25">
      <c r="A23" s="64"/>
      <c r="B23" s="65"/>
      <c r="C23" s="65"/>
      <c r="D23" s="81"/>
      <c r="E23" s="49"/>
      <c r="F23" s="49"/>
      <c r="G23" s="49"/>
      <c r="H23" s="49"/>
      <c r="I23" s="80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</row>
    <row r="24" spans="1:22" ht="15.75" thickBot="1" x14ac:dyDescent="0.3">
      <c r="A24" s="66"/>
      <c r="B24" s="67"/>
      <c r="C24" s="67"/>
      <c r="D24" s="82"/>
      <c r="E24" s="83"/>
      <c r="F24" s="83"/>
      <c r="G24" s="83"/>
      <c r="H24" s="83"/>
      <c r="I24" s="8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5"/>
    </row>
    <row r="25" spans="1:2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</sheetData>
  <mergeCells count="9">
    <mergeCell ref="F22:G22"/>
    <mergeCell ref="Q1:U1"/>
    <mergeCell ref="A1:O1"/>
    <mergeCell ref="F16:G16"/>
    <mergeCell ref="G5:I5"/>
    <mergeCell ref="A5:C5"/>
    <mergeCell ref="A10:C10"/>
    <mergeCell ref="A15:C15"/>
    <mergeCell ref="D15:F15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K75"/>
  <sheetViews>
    <sheetView workbookViewId="0">
      <selection sqref="A1:H1"/>
    </sheetView>
  </sheetViews>
  <sheetFormatPr defaultColWidth="0" defaultRowHeight="15" x14ac:dyDescent="0.25"/>
  <cols>
    <col min="1" max="1" width="17.85546875" customWidth="1"/>
    <col min="2" max="2" width="11.85546875" customWidth="1"/>
    <col min="3" max="3" width="9.85546875" customWidth="1"/>
    <col min="4" max="4" width="17.140625" customWidth="1"/>
    <col min="5" max="5" width="20" customWidth="1"/>
    <col min="6" max="6" width="32.42578125" customWidth="1"/>
    <col min="7" max="7" width="14" customWidth="1"/>
    <col min="8" max="8" width="19.140625" customWidth="1"/>
    <col min="9" max="9" width="28.5703125" customWidth="1"/>
    <col min="10" max="10" width="12.28515625" customWidth="1"/>
    <col min="11" max="11" width="20.28515625" customWidth="1"/>
    <col min="12" max="16384" width="9.140625" hidden="1"/>
  </cols>
  <sheetData>
    <row r="1" spans="1:11" ht="59.25" customHeight="1" x14ac:dyDescent="0.65">
      <c r="A1" s="125" t="s">
        <v>185</v>
      </c>
      <c r="B1" s="125"/>
      <c r="C1" s="125"/>
      <c r="D1" s="125"/>
      <c r="E1" s="125"/>
      <c r="F1" s="125"/>
      <c r="G1" s="125"/>
      <c r="H1" s="125"/>
      <c r="I1" s="126">
        <f ca="1">TODAY()</f>
        <v>44272</v>
      </c>
      <c r="J1" s="126"/>
      <c r="K1" s="126"/>
    </row>
    <row r="2" spans="1:11" ht="6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s="5" customFormat="1" ht="33.75" customHeight="1" x14ac:dyDescent="0.25">
      <c r="A4" s="4" t="s">
        <v>11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9</v>
      </c>
      <c r="I4" s="4" t="s">
        <v>7</v>
      </c>
      <c r="J4" s="4" t="s">
        <v>8</v>
      </c>
      <c r="K4" s="4" t="s">
        <v>10</v>
      </c>
    </row>
    <row r="5" spans="1:11" ht="36" x14ac:dyDescent="0.25">
      <c r="A5" s="15">
        <v>42782</v>
      </c>
      <c r="B5" s="4">
        <v>669</v>
      </c>
      <c r="C5" s="4" t="s">
        <v>12</v>
      </c>
      <c r="D5" s="4" t="s">
        <v>13</v>
      </c>
      <c r="E5" s="16" t="s">
        <v>14</v>
      </c>
      <c r="F5" s="16" t="s">
        <v>15</v>
      </c>
      <c r="G5" s="4" t="s">
        <v>16</v>
      </c>
      <c r="H5" s="4" t="s">
        <v>17</v>
      </c>
      <c r="I5" s="16" t="s">
        <v>18</v>
      </c>
      <c r="J5" s="4">
        <v>1</v>
      </c>
      <c r="K5" s="15">
        <v>42782</v>
      </c>
    </row>
    <row r="6" spans="1:11" ht="36" x14ac:dyDescent="0.25">
      <c r="A6" s="19">
        <v>42782</v>
      </c>
      <c r="B6" s="17">
        <v>674</v>
      </c>
      <c r="C6" s="17" t="s">
        <v>19</v>
      </c>
      <c r="D6" s="17" t="s">
        <v>25</v>
      </c>
      <c r="F6" s="18" t="s">
        <v>22</v>
      </c>
      <c r="G6" s="17" t="s">
        <v>23</v>
      </c>
      <c r="H6" s="17" t="s">
        <v>24</v>
      </c>
      <c r="I6" s="18" t="s">
        <v>26</v>
      </c>
      <c r="J6" s="17">
        <v>4</v>
      </c>
      <c r="K6" s="19">
        <v>42786</v>
      </c>
    </row>
    <row r="7" spans="1:11" ht="36" x14ac:dyDescent="0.25">
      <c r="A7" s="19">
        <v>42782</v>
      </c>
      <c r="B7" s="17">
        <v>675</v>
      </c>
      <c r="C7" s="17" t="s">
        <v>19</v>
      </c>
      <c r="D7" s="17" t="s">
        <v>20</v>
      </c>
      <c r="E7" s="18" t="s">
        <v>21</v>
      </c>
      <c r="F7" s="18" t="s">
        <v>27</v>
      </c>
      <c r="G7" s="17" t="s">
        <v>23</v>
      </c>
      <c r="H7" s="17" t="s">
        <v>24</v>
      </c>
      <c r="I7" s="18" t="s">
        <v>28</v>
      </c>
      <c r="J7" s="17">
        <v>21</v>
      </c>
      <c r="K7" s="19">
        <v>42830</v>
      </c>
    </row>
    <row r="8" spans="1:11" ht="48" x14ac:dyDescent="0.25">
      <c r="A8" s="19">
        <v>42788</v>
      </c>
      <c r="B8" s="17">
        <v>728</v>
      </c>
      <c r="C8" s="17" t="s">
        <v>19</v>
      </c>
      <c r="D8" s="17" t="s">
        <v>29</v>
      </c>
      <c r="E8" s="18" t="s">
        <v>21</v>
      </c>
      <c r="F8" s="18" t="s">
        <v>30</v>
      </c>
      <c r="G8" s="17" t="s">
        <v>23</v>
      </c>
      <c r="H8" s="17" t="s">
        <v>24</v>
      </c>
      <c r="I8" s="18" t="s">
        <v>31</v>
      </c>
      <c r="J8" s="17">
        <v>7</v>
      </c>
      <c r="K8" s="19">
        <v>42796</v>
      </c>
    </row>
    <row r="9" spans="1:11" ht="48" x14ac:dyDescent="0.25">
      <c r="A9" s="19">
        <v>42788</v>
      </c>
      <c r="B9" s="17">
        <v>730</v>
      </c>
      <c r="C9" s="17" t="s">
        <v>19</v>
      </c>
      <c r="D9" s="17" t="s">
        <v>32</v>
      </c>
      <c r="E9" s="18" t="s">
        <v>21</v>
      </c>
      <c r="F9" s="18" t="s">
        <v>33</v>
      </c>
      <c r="G9" s="17" t="s">
        <v>16</v>
      </c>
      <c r="H9" s="17" t="s">
        <v>24</v>
      </c>
      <c r="I9" s="18" t="s">
        <v>34</v>
      </c>
      <c r="J9" s="17">
        <v>7</v>
      </c>
      <c r="K9" s="19">
        <v>42796</v>
      </c>
    </row>
    <row r="10" spans="1:11" ht="24" x14ac:dyDescent="0.25">
      <c r="A10" s="19">
        <v>42796</v>
      </c>
      <c r="B10" s="17">
        <v>786</v>
      </c>
      <c r="C10" s="17" t="s">
        <v>19</v>
      </c>
      <c r="D10" s="17" t="s">
        <v>29</v>
      </c>
      <c r="E10" s="18" t="s">
        <v>24</v>
      </c>
      <c r="F10" s="18" t="s">
        <v>35</v>
      </c>
      <c r="G10" s="17" t="s">
        <v>16</v>
      </c>
      <c r="H10" s="17" t="s">
        <v>24</v>
      </c>
      <c r="I10" s="18" t="s">
        <v>36</v>
      </c>
      <c r="J10" s="17">
        <v>1</v>
      </c>
      <c r="K10" s="19">
        <v>42796</v>
      </c>
    </row>
    <row r="11" spans="1:11" ht="36" x14ac:dyDescent="0.25">
      <c r="A11" s="19">
        <v>42797</v>
      </c>
      <c r="B11" s="17">
        <v>789</v>
      </c>
      <c r="C11" s="17" t="s">
        <v>19</v>
      </c>
      <c r="D11" s="17" t="s">
        <v>37</v>
      </c>
      <c r="E11" s="18" t="s">
        <v>38</v>
      </c>
      <c r="F11" s="18" t="s">
        <v>39</v>
      </c>
      <c r="G11" s="17" t="s">
        <v>23</v>
      </c>
      <c r="H11" s="17" t="s">
        <v>24</v>
      </c>
      <c r="I11" s="18" t="s">
        <v>40</v>
      </c>
      <c r="J11" s="17">
        <v>3</v>
      </c>
      <c r="K11" s="19">
        <v>42800</v>
      </c>
    </row>
    <row r="12" spans="1:11" ht="24" x14ac:dyDescent="0.25">
      <c r="A12" s="19">
        <v>42800</v>
      </c>
      <c r="B12" s="17">
        <v>800</v>
      </c>
      <c r="C12" s="17" t="s">
        <v>19</v>
      </c>
      <c r="D12" s="17" t="s">
        <v>29</v>
      </c>
      <c r="E12" s="18" t="s">
        <v>24</v>
      </c>
      <c r="F12" s="18" t="s">
        <v>41</v>
      </c>
      <c r="G12" s="17" t="s">
        <v>23</v>
      </c>
      <c r="H12" s="17" t="s">
        <v>24</v>
      </c>
      <c r="I12" s="18" t="s">
        <v>42</v>
      </c>
      <c r="J12" s="17">
        <v>1</v>
      </c>
      <c r="K12" s="19">
        <v>42800</v>
      </c>
    </row>
    <row r="13" spans="1:11" ht="60" x14ac:dyDescent="0.25">
      <c r="A13" s="19">
        <v>42816</v>
      </c>
      <c r="B13" s="17">
        <v>924</v>
      </c>
      <c r="C13" s="17" t="s">
        <v>19</v>
      </c>
      <c r="D13" s="17" t="s">
        <v>29</v>
      </c>
      <c r="E13" s="18" t="s">
        <v>24</v>
      </c>
      <c r="F13" s="18" t="s">
        <v>43</v>
      </c>
      <c r="G13" s="17" t="s">
        <v>44</v>
      </c>
      <c r="H13" s="17" t="s">
        <v>24</v>
      </c>
      <c r="I13" s="18" t="s">
        <v>28</v>
      </c>
      <c r="J13" s="17">
        <v>32</v>
      </c>
      <c r="K13" s="19">
        <v>42850</v>
      </c>
    </row>
    <row r="14" spans="1:11" ht="48" x14ac:dyDescent="0.25">
      <c r="A14" s="19">
        <v>42816</v>
      </c>
      <c r="B14" s="17">
        <v>925</v>
      </c>
      <c r="C14" s="17" t="s">
        <v>19</v>
      </c>
      <c r="D14" s="17" t="s">
        <v>32</v>
      </c>
      <c r="E14" s="18" t="s">
        <v>24</v>
      </c>
      <c r="F14" s="18" t="s">
        <v>45</v>
      </c>
      <c r="G14" s="17" t="s">
        <v>44</v>
      </c>
      <c r="H14" s="17" t="s">
        <v>24</v>
      </c>
      <c r="I14" s="18" t="s">
        <v>46</v>
      </c>
      <c r="J14" s="17">
        <v>35</v>
      </c>
      <c r="K14" s="19">
        <v>42852</v>
      </c>
    </row>
    <row r="15" spans="1:11" ht="36" x14ac:dyDescent="0.25">
      <c r="A15" s="19">
        <v>42828</v>
      </c>
      <c r="B15" s="17">
        <v>1027</v>
      </c>
      <c r="C15" s="17" t="s">
        <v>19</v>
      </c>
      <c r="D15" s="17" t="s">
        <v>47</v>
      </c>
      <c r="E15" s="18" t="s">
        <v>24</v>
      </c>
      <c r="F15" s="18" t="s">
        <v>48</v>
      </c>
      <c r="G15" s="17" t="s">
        <v>16</v>
      </c>
      <c r="H15" s="17" t="s">
        <v>24</v>
      </c>
      <c r="I15" s="18" t="s">
        <v>49</v>
      </c>
      <c r="J15" s="17">
        <v>7</v>
      </c>
      <c r="K15" s="19">
        <v>42835</v>
      </c>
    </row>
    <row r="16" spans="1:11" ht="24" x14ac:dyDescent="0.25">
      <c r="A16" s="19">
        <v>42829</v>
      </c>
      <c r="B16" s="17">
        <v>1038</v>
      </c>
      <c r="C16" s="17" t="s">
        <v>12</v>
      </c>
      <c r="D16" s="17" t="s">
        <v>50</v>
      </c>
      <c r="E16" s="18" t="s">
        <v>51</v>
      </c>
      <c r="F16" s="18" t="s">
        <v>52</v>
      </c>
      <c r="G16" s="17" t="s">
        <v>16</v>
      </c>
      <c r="H16" s="17" t="s">
        <v>24</v>
      </c>
      <c r="I16" s="18" t="s">
        <v>53</v>
      </c>
      <c r="J16" s="17">
        <v>2</v>
      </c>
      <c r="K16" s="19">
        <v>42831</v>
      </c>
    </row>
    <row r="17" spans="1:11" ht="36" x14ac:dyDescent="0.25">
      <c r="A17" s="19">
        <v>42836</v>
      </c>
      <c r="B17" s="17">
        <v>1091</v>
      </c>
      <c r="C17" s="17" t="s">
        <v>12</v>
      </c>
      <c r="D17" s="17" t="s">
        <v>25</v>
      </c>
      <c r="E17" s="18" t="s">
        <v>24</v>
      </c>
      <c r="F17" s="18" t="s">
        <v>54</v>
      </c>
      <c r="G17" s="17" t="s">
        <v>16</v>
      </c>
      <c r="H17" s="17" t="s">
        <v>24</v>
      </c>
      <c r="I17" s="18" t="s">
        <v>55</v>
      </c>
      <c r="J17" s="17">
        <v>1</v>
      </c>
      <c r="K17" s="19">
        <v>42836</v>
      </c>
    </row>
    <row r="18" spans="1:11" ht="24" x14ac:dyDescent="0.25">
      <c r="A18" s="19">
        <v>42842</v>
      </c>
      <c r="B18" s="17">
        <v>1131</v>
      </c>
      <c r="C18" s="17" t="s">
        <v>12</v>
      </c>
      <c r="D18" s="17" t="s">
        <v>25</v>
      </c>
      <c r="E18" s="18" t="s">
        <v>56</v>
      </c>
      <c r="F18" s="18" t="s">
        <v>57</v>
      </c>
      <c r="G18" s="17" t="s">
        <v>16</v>
      </c>
      <c r="H18" s="17" t="s">
        <v>17</v>
      </c>
      <c r="I18" s="18" t="s">
        <v>58</v>
      </c>
      <c r="J18" s="17">
        <v>1</v>
      </c>
      <c r="K18" s="19">
        <v>42842</v>
      </c>
    </row>
    <row r="19" spans="1:11" ht="24" x14ac:dyDescent="0.25">
      <c r="A19" s="19">
        <v>42849</v>
      </c>
      <c r="B19" s="17">
        <v>1174</v>
      </c>
      <c r="C19" s="17" t="s">
        <v>12</v>
      </c>
      <c r="D19" s="17" t="s">
        <v>59</v>
      </c>
      <c r="E19" s="18" t="s">
        <v>56</v>
      </c>
      <c r="F19" s="18" t="s">
        <v>60</v>
      </c>
      <c r="G19" s="17" t="s">
        <v>23</v>
      </c>
      <c r="H19" s="17" t="s">
        <v>24</v>
      </c>
      <c r="I19" s="18" t="s">
        <v>61</v>
      </c>
      <c r="J19" s="17">
        <v>7</v>
      </c>
      <c r="K19" s="19">
        <v>42857</v>
      </c>
    </row>
    <row r="20" spans="1:11" ht="84" x14ac:dyDescent="0.25">
      <c r="A20" s="19">
        <v>42850</v>
      </c>
      <c r="B20" s="17">
        <v>1194</v>
      </c>
      <c r="C20" s="17" t="s">
        <v>19</v>
      </c>
      <c r="D20" s="17" t="s">
        <v>29</v>
      </c>
      <c r="E20" s="18" t="s">
        <v>24</v>
      </c>
      <c r="F20" s="18" t="s">
        <v>62</v>
      </c>
      <c r="G20" s="17" t="s">
        <v>23</v>
      </c>
      <c r="H20" s="17" t="s">
        <v>24</v>
      </c>
      <c r="I20" s="18" t="s">
        <v>63</v>
      </c>
      <c r="J20" s="17">
        <v>1</v>
      </c>
      <c r="K20" s="19">
        <v>42850</v>
      </c>
    </row>
    <row r="21" spans="1:11" ht="36" x14ac:dyDescent="0.25">
      <c r="A21" s="19">
        <v>42851</v>
      </c>
      <c r="B21" s="17">
        <v>1213</v>
      </c>
      <c r="C21" s="17" t="s">
        <v>19</v>
      </c>
      <c r="D21" s="17" t="s">
        <v>29</v>
      </c>
      <c r="E21" s="18" t="s">
        <v>24</v>
      </c>
      <c r="F21" s="18" t="s">
        <v>64</v>
      </c>
      <c r="G21" s="17" t="s">
        <v>16</v>
      </c>
      <c r="H21" s="17" t="s">
        <v>24</v>
      </c>
      <c r="I21" s="18" t="s">
        <v>65</v>
      </c>
      <c r="J21" s="17">
        <v>1</v>
      </c>
      <c r="K21" s="19">
        <v>42851</v>
      </c>
    </row>
    <row r="22" spans="1:11" ht="36" x14ac:dyDescent="0.25">
      <c r="A22" s="19">
        <v>42851</v>
      </c>
      <c r="B22" s="17">
        <v>1214</v>
      </c>
      <c r="C22" s="17" t="s">
        <v>19</v>
      </c>
      <c r="D22" s="17" t="s">
        <v>29</v>
      </c>
      <c r="E22" s="18" t="s">
        <v>24</v>
      </c>
      <c r="F22" s="18" t="s">
        <v>66</v>
      </c>
      <c r="G22" s="17" t="s">
        <v>16</v>
      </c>
      <c r="H22" s="17" t="s">
        <v>24</v>
      </c>
      <c r="I22" s="18"/>
      <c r="J22" s="17"/>
      <c r="K22" s="17"/>
    </row>
    <row r="23" spans="1:11" ht="24" x14ac:dyDescent="0.25">
      <c r="A23" s="19">
        <v>42852</v>
      </c>
      <c r="B23" s="17">
        <v>1217</v>
      </c>
      <c r="C23" s="17" t="s">
        <v>19</v>
      </c>
      <c r="D23" s="17" t="s">
        <v>29</v>
      </c>
      <c r="E23" s="18" t="s">
        <v>24</v>
      </c>
      <c r="F23" s="18" t="s">
        <v>67</v>
      </c>
      <c r="G23" s="17" t="s">
        <v>16</v>
      </c>
      <c r="H23" s="17" t="s">
        <v>24</v>
      </c>
      <c r="I23" s="18" t="s">
        <v>68</v>
      </c>
      <c r="J23" s="17">
        <v>1</v>
      </c>
      <c r="K23" s="19">
        <v>42852</v>
      </c>
    </row>
    <row r="24" spans="1:11" ht="36" x14ac:dyDescent="0.25">
      <c r="A24" s="19">
        <v>42857</v>
      </c>
      <c r="B24" s="17">
        <v>1233</v>
      </c>
      <c r="C24" s="17" t="s">
        <v>12</v>
      </c>
      <c r="D24" s="17" t="s">
        <v>25</v>
      </c>
      <c r="E24" s="18" t="s">
        <v>56</v>
      </c>
      <c r="F24" s="18" t="s">
        <v>69</v>
      </c>
      <c r="G24" s="17" t="s">
        <v>23</v>
      </c>
      <c r="H24" s="17" t="s">
        <v>24</v>
      </c>
      <c r="I24" s="18" t="s">
        <v>70</v>
      </c>
      <c r="J24" s="17">
        <v>2</v>
      </c>
      <c r="K24" s="19">
        <v>42859</v>
      </c>
    </row>
    <row r="25" spans="1:11" ht="24" x14ac:dyDescent="0.25">
      <c r="A25" s="19">
        <v>42857</v>
      </c>
      <c r="B25" s="17">
        <v>1241</v>
      </c>
      <c r="C25" s="17" t="s">
        <v>12</v>
      </c>
      <c r="D25" s="17" t="s">
        <v>59</v>
      </c>
      <c r="E25" s="18" t="s">
        <v>56</v>
      </c>
      <c r="F25" s="18" t="s">
        <v>71</v>
      </c>
      <c r="G25" s="17" t="s">
        <v>23</v>
      </c>
      <c r="H25" s="17" t="s">
        <v>17</v>
      </c>
      <c r="I25" s="18"/>
      <c r="J25" s="17"/>
      <c r="K25" s="17"/>
    </row>
    <row r="26" spans="1:11" x14ac:dyDescent="0.25">
      <c r="A26" s="19">
        <v>42857</v>
      </c>
      <c r="B26" s="17">
        <v>1242</v>
      </c>
      <c r="C26" s="17" t="s">
        <v>12</v>
      </c>
      <c r="D26" s="17" t="s">
        <v>25</v>
      </c>
      <c r="E26" s="18" t="s">
        <v>38</v>
      </c>
      <c r="F26" s="18" t="s">
        <v>72</v>
      </c>
      <c r="G26" s="17" t="s">
        <v>44</v>
      </c>
      <c r="H26" s="17" t="s">
        <v>17</v>
      </c>
      <c r="I26" s="18" t="s">
        <v>73</v>
      </c>
      <c r="J26" s="17">
        <v>1</v>
      </c>
      <c r="K26" s="19">
        <v>42857</v>
      </c>
    </row>
    <row r="27" spans="1:11" ht="36" x14ac:dyDescent="0.25">
      <c r="A27" s="19">
        <v>42859</v>
      </c>
      <c r="B27" s="17">
        <v>1272</v>
      </c>
      <c r="C27" s="17" t="s">
        <v>19</v>
      </c>
      <c r="D27" s="17" t="s">
        <v>25</v>
      </c>
      <c r="E27" s="18" t="s">
        <v>21</v>
      </c>
      <c r="F27" s="18" t="s">
        <v>74</v>
      </c>
      <c r="G27" s="17" t="s">
        <v>16</v>
      </c>
      <c r="H27" s="17" t="s">
        <v>17</v>
      </c>
      <c r="I27" s="18" t="s">
        <v>75</v>
      </c>
      <c r="J27" s="17">
        <v>1</v>
      </c>
      <c r="K27" s="19">
        <v>42859</v>
      </c>
    </row>
    <row r="28" spans="1:11" ht="36" x14ac:dyDescent="0.25">
      <c r="A28" s="19">
        <v>42863</v>
      </c>
      <c r="B28" s="17">
        <v>1311</v>
      </c>
      <c r="C28" s="17" t="s">
        <v>19</v>
      </c>
      <c r="D28" s="17" t="s">
        <v>76</v>
      </c>
      <c r="E28" s="18" t="s">
        <v>24</v>
      </c>
      <c r="F28" s="18" t="s">
        <v>77</v>
      </c>
      <c r="G28" s="17" t="s">
        <v>23</v>
      </c>
      <c r="H28" s="17" t="s">
        <v>24</v>
      </c>
      <c r="I28" s="18" t="s">
        <v>78</v>
      </c>
      <c r="J28" s="17">
        <v>1</v>
      </c>
      <c r="K28" s="19">
        <v>42863</v>
      </c>
    </row>
    <row r="29" spans="1:11" ht="24" x14ac:dyDescent="0.25">
      <c r="A29" s="19">
        <v>42863</v>
      </c>
      <c r="B29" s="17">
        <v>1314</v>
      </c>
      <c r="C29" s="17" t="s">
        <v>19</v>
      </c>
      <c r="D29" s="17" t="s">
        <v>29</v>
      </c>
      <c r="E29" s="18" t="s">
        <v>24</v>
      </c>
      <c r="F29" s="18" t="s">
        <v>79</v>
      </c>
      <c r="G29" s="17" t="s">
        <v>23</v>
      </c>
      <c r="H29" s="17" t="s">
        <v>24</v>
      </c>
      <c r="I29" s="18" t="s">
        <v>81</v>
      </c>
      <c r="J29" s="17">
        <v>1</v>
      </c>
      <c r="K29" s="19">
        <v>42863</v>
      </c>
    </row>
    <row r="30" spans="1:11" x14ac:dyDescent="0.25">
      <c r="A30" s="19">
        <v>42796</v>
      </c>
      <c r="B30" s="17">
        <v>1316</v>
      </c>
      <c r="C30" s="17" t="s">
        <v>19</v>
      </c>
      <c r="D30" s="17" t="s">
        <v>29</v>
      </c>
      <c r="E30" s="18" t="s">
        <v>24</v>
      </c>
      <c r="F30" s="18" t="s">
        <v>80</v>
      </c>
      <c r="G30" s="17" t="s">
        <v>16</v>
      </c>
      <c r="H30" s="17" t="s">
        <v>24</v>
      </c>
      <c r="I30" s="18" t="s">
        <v>82</v>
      </c>
      <c r="J30" s="17">
        <v>1</v>
      </c>
      <c r="K30" s="19">
        <v>42796</v>
      </c>
    </row>
    <row r="31" spans="1:11" ht="36" x14ac:dyDescent="0.25">
      <c r="A31" s="19">
        <v>42864</v>
      </c>
      <c r="B31" s="17">
        <v>1326</v>
      </c>
      <c r="C31" s="17" t="s">
        <v>12</v>
      </c>
      <c r="D31" s="17" t="s">
        <v>13</v>
      </c>
      <c r="E31" s="18" t="s">
        <v>56</v>
      </c>
      <c r="F31" s="18" t="s">
        <v>83</v>
      </c>
      <c r="G31" s="17" t="s">
        <v>23</v>
      </c>
      <c r="H31" s="17" t="s">
        <v>17</v>
      </c>
      <c r="I31" s="18" t="s">
        <v>84</v>
      </c>
      <c r="J31" s="17">
        <v>1</v>
      </c>
      <c r="K31" s="19">
        <v>42864</v>
      </c>
    </row>
    <row r="32" spans="1:11" ht="24" x14ac:dyDescent="0.25">
      <c r="A32" s="19">
        <v>39211</v>
      </c>
      <c r="B32" s="17">
        <v>1329</v>
      </c>
      <c r="C32" s="17" t="s">
        <v>19</v>
      </c>
      <c r="D32" s="17" t="s">
        <v>29</v>
      </c>
      <c r="E32" s="18" t="s">
        <v>24</v>
      </c>
      <c r="F32" s="18" t="s">
        <v>85</v>
      </c>
      <c r="G32" s="17" t="s">
        <v>16</v>
      </c>
      <c r="H32" s="17" t="s">
        <v>24</v>
      </c>
      <c r="I32" s="18" t="s">
        <v>86</v>
      </c>
      <c r="J32" s="17">
        <v>1</v>
      </c>
      <c r="K32" s="19">
        <v>42864</v>
      </c>
    </row>
    <row r="33" spans="1:11" ht="24" x14ac:dyDescent="0.25">
      <c r="A33" s="19">
        <v>42865</v>
      </c>
      <c r="B33" s="17">
        <v>1342</v>
      </c>
      <c r="C33" s="17" t="s">
        <v>19</v>
      </c>
      <c r="D33" s="17" t="s">
        <v>29</v>
      </c>
      <c r="E33" s="18" t="s">
        <v>24</v>
      </c>
      <c r="F33" s="18" t="s">
        <v>85</v>
      </c>
      <c r="G33" s="17" t="s">
        <v>16</v>
      </c>
      <c r="H33" s="17" t="s">
        <v>24</v>
      </c>
      <c r="I33" s="18" t="s">
        <v>86</v>
      </c>
      <c r="J33" s="17">
        <v>1</v>
      </c>
      <c r="K33" s="19">
        <v>42865</v>
      </c>
    </row>
    <row r="34" spans="1:11" ht="24" x14ac:dyDescent="0.25">
      <c r="A34" s="19">
        <v>42866</v>
      </c>
      <c r="B34" s="17">
        <v>1350</v>
      </c>
      <c r="C34" s="17" t="s">
        <v>12</v>
      </c>
      <c r="D34" s="17" t="s">
        <v>13</v>
      </c>
      <c r="E34" s="18" t="s">
        <v>87</v>
      </c>
      <c r="F34" s="18" t="s">
        <v>88</v>
      </c>
      <c r="G34" s="17" t="s">
        <v>16</v>
      </c>
      <c r="H34" s="17" t="s">
        <v>17</v>
      </c>
      <c r="I34" s="18" t="s">
        <v>89</v>
      </c>
      <c r="J34" s="17">
        <v>1</v>
      </c>
      <c r="K34" s="19">
        <v>42866</v>
      </c>
    </row>
    <row r="35" spans="1:11" ht="36" x14ac:dyDescent="0.25">
      <c r="A35" s="19">
        <v>42866</v>
      </c>
      <c r="B35" s="17">
        <v>1357</v>
      </c>
      <c r="C35" s="17" t="s">
        <v>19</v>
      </c>
      <c r="D35" s="17" t="s">
        <v>20</v>
      </c>
      <c r="E35" s="18" t="s">
        <v>24</v>
      </c>
      <c r="F35" s="18" t="s">
        <v>90</v>
      </c>
      <c r="G35" s="17" t="s">
        <v>16</v>
      </c>
      <c r="H35" s="17" t="s">
        <v>24</v>
      </c>
      <c r="I35" s="18" t="s">
        <v>91</v>
      </c>
      <c r="J35" s="17">
        <v>1</v>
      </c>
      <c r="K35" s="19">
        <v>42866</v>
      </c>
    </row>
    <row r="36" spans="1:11" ht="36" x14ac:dyDescent="0.25">
      <c r="A36" s="19">
        <v>42775</v>
      </c>
      <c r="B36" s="17">
        <v>579</v>
      </c>
      <c r="C36" s="17" t="s">
        <v>12</v>
      </c>
      <c r="D36" s="17" t="s">
        <v>92</v>
      </c>
      <c r="E36" s="18" t="s">
        <v>93</v>
      </c>
      <c r="F36" s="18" t="s">
        <v>94</v>
      </c>
      <c r="G36" s="17" t="s">
        <v>16</v>
      </c>
      <c r="H36" s="17" t="s">
        <v>24</v>
      </c>
      <c r="I36" s="18" t="s">
        <v>95</v>
      </c>
      <c r="J36" s="17">
        <v>1</v>
      </c>
      <c r="K36" s="19">
        <v>42864</v>
      </c>
    </row>
    <row r="37" spans="1:11" ht="36" x14ac:dyDescent="0.25">
      <c r="A37" s="19">
        <v>42786</v>
      </c>
      <c r="B37" s="17">
        <v>708</v>
      </c>
      <c r="C37" s="17" t="s">
        <v>12</v>
      </c>
      <c r="D37" s="17" t="s">
        <v>96</v>
      </c>
      <c r="E37" s="18" t="s">
        <v>51</v>
      </c>
      <c r="F37" s="18" t="s">
        <v>97</v>
      </c>
      <c r="G37" s="17" t="s">
        <v>44</v>
      </c>
      <c r="H37" s="17" t="s">
        <v>24</v>
      </c>
      <c r="I37" s="18" t="s">
        <v>28</v>
      </c>
      <c r="J37" s="17">
        <v>39</v>
      </c>
      <c r="K37" s="19">
        <v>42823</v>
      </c>
    </row>
    <row r="38" spans="1:11" ht="60" x14ac:dyDescent="0.25">
      <c r="A38" s="19">
        <v>42788</v>
      </c>
      <c r="B38" s="17">
        <v>983</v>
      </c>
      <c r="C38" s="17" t="s">
        <v>19</v>
      </c>
      <c r="D38" s="17" t="s">
        <v>76</v>
      </c>
      <c r="E38" s="18" t="s">
        <v>21</v>
      </c>
      <c r="F38" s="18" t="s">
        <v>98</v>
      </c>
      <c r="G38" s="17" t="s">
        <v>16</v>
      </c>
      <c r="H38" s="17" t="s">
        <v>24</v>
      </c>
      <c r="I38" s="18" t="s">
        <v>99</v>
      </c>
      <c r="J38" s="17">
        <v>1</v>
      </c>
      <c r="K38" s="19">
        <v>42824</v>
      </c>
    </row>
    <row r="39" spans="1:11" ht="36" x14ac:dyDescent="0.25">
      <c r="A39" s="19">
        <v>42831</v>
      </c>
      <c r="B39" s="17">
        <v>1054</v>
      </c>
      <c r="C39" s="17" t="s">
        <v>12</v>
      </c>
      <c r="D39" s="17" t="s">
        <v>96</v>
      </c>
      <c r="E39" s="18" t="s">
        <v>24</v>
      </c>
      <c r="F39" s="18" t="s">
        <v>100</v>
      </c>
      <c r="G39" s="17" t="s">
        <v>16</v>
      </c>
      <c r="H39" s="17" t="s">
        <v>24</v>
      </c>
      <c r="I39" s="18" t="s">
        <v>101</v>
      </c>
      <c r="J39" s="17">
        <v>1</v>
      </c>
      <c r="K39" s="19">
        <v>42831</v>
      </c>
    </row>
    <row r="40" spans="1:11" ht="36" x14ac:dyDescent="0.25">
      <c r="A40" s="19">
        <v>42835</v>
      </c>
      <c r="B40" s="17">
        <v>1071</v>
      </c>
      <c r="C40" s="17" t="s">
        <v>12</v>
      </c>
      <c r="D40" s="17" t="s">
        <v>102</v>
      </c>
      <c r="E40" s="18" t="s">
        <v>103</v>
      </c>
      <c r="F40" s="18" t="s">
        <v>104</v>
      </c>
      <c r="G40" s="17" t="s">
        <v>16</v>
      </c>
      <c r="H40" s="17" t="s">
        <v>17</v>
      </c>
      <c r="I40" s="18" t="s">
        <v>105</v>
      </c>
      <c r="J40" s="17">
        <v>18</v>
      </c>
      <c r="K40" s="19">
        <v>42857</v>
      </c>
    </row>
    <row r="41" spans="1:11" ht="24" x14ac:dyDescent="0.25">
      <c r="A41" s="19">
        <v>42835</v>
      </c>
      <c r="B41" s="17">
        <v>1079</v>
      </c>
      <c r="C41" s="17" t="s">
        <v>12</v>
      </c>
      <c r="D41" s="17" t="s">
        <v>13</v>
      </c>
      <c r="E41" s="18" t="s">
        <v>87</v>
      </c>
      <c r="F41" s="18" t="s">
        <v>106</v>
      </c>
      <c r="G41" s="17" t="s">
        <v>16</v>
      </c>
      <c r="H41" s="17" t="s">
        <v>17</v>
      </c>
      <c r="I41" s="18" t="s">
        <v>107</v>
      </c>
      <c r="J41" s="17">
        <v>8</v>
      </c>
      <c r="K41" s="19">
        <v>42843</v>
      </c>
    </row>
    <row r="42" spans="1:11" ht="48" x14ac:dyDescent="0.25">
      <c r="A42" s="19">
        <v>42835</v>
      </c>
      <c r="B42" s="17">
        <v>1085</v>
      </c>
      <c r="C42" s="17" t="s">
        <v>12</v>
      </c>
      <c r="D42" s="17" t="s">
        <v>13</v>
      </c>
      <c r="E42" s="18" t="s">
        <v>87</v>
      </c>
      <c r="F42" s="18" t="s">
        <v>108</v>
      </c>
      <c r="G42" s="17" t="s">
        <v>23</v>
      </c>
      <c r="H42" s="17" t="s">
        <v>24</v>
      </c>
      <c r="I42" s="18" t="s">
        <v>109</v>
      </c>
      <c r="J42" s="17">
        <v>3</v>
      </c>
      <c r="K42" s="19">
        <v>42838</v>
      </c>
    </row>
    <row r="43" spans="1:11" ht="36" x14ac:dyDescent="0.25">
      <c r="A43" s="19">
        <v>42837</v>
      </c>
      <c r="B43" s="17">
        <v>1097</v>
      </c>
      <c r="C43" s="17" t="s">
        <v>12</v>
      </c>
      <c r="D43" s="17" t="s">
        <v>110</v>
      </c>
      <c r="E43" s="18" t="s">
        <v>56</v>
      </c>
      <c r="F43" s="18" t="s">
        <v>111</v>
      </c>
      <c r="G43" s="17" t="s">
        <v>16</v>
      </c>
      <c r="H43" s="17" t="s">
        <v>24</v>
      </c>
      <c r="I43" s="18" t="s">
        <v>112</v>
      </c>
      <c r="J43" s="17">
        <v>15</v>
      </c>
      <c r="K43" s="19">
        <v>42857</v>
      </c>
    </row>
    <row r="44" spans="1:11" ht="24" x14ac:dyDescent="0.25">
      <c r="A44" s="19">
        <v>42837</v>
      </c>
      <c r="B44" s="17">
        <v>1098</v>
      </c>
      <c r="C44" s="17" t="s">
        <v>12</v>
      </c>
      <c r="D44" s="17" t="s">
        <v>113</v>
      </c>
      <c r="E44" s="18" t="s">
        <v>87</v>
      </c>
      <c r="F44" s="18" t="s">
        <v>114</v>
      </c>
      <c r="G44" s="17" t="s">
        <v>16</v>
      </c>
      <c r="H44" s="17" t="s">
        <v>17</v>
      </c>
      <c r="I44" s="18" t="s">
        <v>115</v>
      </c>
      <c r="J44" s="17">
        <v>1</v>
      </c>
      <c r="K44" s="19">
        <v>42837</v>
      </c>
    </row>
    <row r="45" spans="1:11" ht="24" x14ac:dyDescent="0.25">
      <c r="A45" s="19">
        <v>42838</v>
      </c>
      <c r="B45" s="17">
        <v>1117</v>
      </c>
      <c r="C45" s="17" t="s">
        <v>12</v>
      </c>
      <c r="D45" s="17" t="s">
        <v>13</v>
      </c>
      <c r="E45" s="18" t="s">
        <v>51</v>
      </c>
      <c r="F45" s="18" t="s">
        <v>116</v>
      </c>
      <c r="G45" s="17" t="s">
        <v>16</v>
      </c>
      <c r="H45" s="17" t="s">
        <v>24</v>
      </c>
      <c r="I45" s="18" t="s">
        <v>117</v>
      </c>
      <c r="J45" s="17">
        <v>1</v>
      </c>
      <c r="K45" s="19">
        <v>42838</v>
      </c>
    </row>
    <row r="46" spans="1:11" ht="36" x14ac:dyDescent="0.25">
      <c r="A46" s="19">
        <v>42845</v>
      </c>
      <c r="B46" s="17">
        <v>1164</v>
      </c>
      <c r="C46" s="17" t="s">
        <v>19</v>
      </c>
      <c r="D46" s="17" t="s">
        <v>76</v>
      </c>
      <c r="E46" s="18" t="s">
        <v>24</v>
      </c>
      <c r="F46" s="18" t="s">
        <v>118</v>
      </c>
      <c r="G46" s="17" t="s">
        <v>16</v>
      </c>
      <c r="H46" s="17" t="s">
        <v>24</v>
      </c>
      <c r="I46" s="18" t="s">
        <v>78</v>
      </c>
      <c r="J46" s="17">
        <v>4</v>
      </c>
      <c r="K46" s="19">
        <v>42849</v>
      </c>
    </row>
    <row r="47" spans="1:11" ht="24" x14ac:dyDescent="0.25">
      <c r="A47" s="19">
        <v>42849</v>
      </c>
      <c r="B47" s="17">
        <v>1166</v>
      </c>
      <c r="C47" s="17" t="s">
        <v>12</v>
      </c>
      <c r="D47" s="17" t="s">
        <v>13</v>
      </c>
      <c r="E47" s="18" t="s">
        <v>87</v>
      </c>
      <c r="F47" s="18" t="s">
        <v>119</v>
      </c>
      <c r="G47" s="17" t="s">
        <v>16</v>
      </c>
      <c r="H47" s="17" t="s">
        <v>17</v>
      </c>
      <c r="I47" s="18" t="s">
        <v>120</v>
      </c>
      <c r="J47" s="17">
        <v>1</v>
      </c>
      <c r="K47" s="19">
        <v>42849</v>
      </c>
    </row>
    <row r="48" spans="1:11" ht="36" x14ac:dyDescent="0.25">
      <c r="A48" s="19">
        <v>42849</v>
      </c>
      <c r="B48" s="17">
        <v>1167</v>
      </c>
      <c r="C48" s="17" t="s">
        <v>19</v>
      </c>
      <c r="D48" s="17" t="s">
        <v>76</v>
      </c>
      <c r="E48" s="18" t="s">
        <v>24</v>
      </c>
      <c r="F48" s="18" t="s">
        <v>121</v>
      </c>
      <c r="G48" s="17" t="s">
        <v>16</v>
      </c>
      <c r="H48" s="17" t="s">
        <v>24</v>
      </c>
      <c r="I48" s="18" t="s">
        <v>122</v>
      </c>
      <c r="J48" s="17">
        <v>1</v>
      </c>
      <c r="K48" s="19">
        <v>42849</v>
      </c>
    </row>
    <row r="49" spans="1:11" ht="36" x14ac:dyDescent="0.25">
      <c r="A49" s="19">
        <v>42849</v>
      </c>
      <c r="B49" s="17">
        <v>1178</v>
      </c>
      <c r="C49" s="17" t="s">
        <v>12</v>
      </c>
      <c r="D49" s="17" t="s">
        <v>96</v>
      </c>
      <c r="E49" s="18" t="s">
        <v>87</v>
      </c>
      <c r="F49" s="18" t="s">
        <v>123</v>
      </c>
      <c r="G49" s="17" t="s">
        <v>23</v>
      </c>
      <c r="H49" s="17" t="s">
        <v>24</v>
      </c>
      <c r="I49" s="18" t="s">
        <v>124</v>
      </c>
      <c r="J49" s="17">
        <v>1</v>
      </c>
      <c r="K49" s="19">
        <v>42849</v>
      </c>
    </row>
    <row r="50" spans="1:11" ht="48" x14ac:dyDescent="0.25">
      <c r="A50" s="19">
        <v>42849</v>
      </c>
      <c r="B50" s="17">
        <v>1180</v>
      </c>
      <c r="C50" s="17" t="s">
        <v>12</v>
      </c>
      <c r="D50" s="17" t="s">
        <v>13</v>
      </c>
      <c r="E50" s="18" t="s">
        <v>87</v>
      </c>
      <c r="F50" s="18" t="s">
        <v>125</v>
      </c>
      <c r="G50" s="17" t="s">
        <v>16</v>
      </c>
      <c r="H50" s="17" t="s">
        <v>17</v>
      </c>
      <c r="I50" s="18" t="s">
        <v>126</v>
      </c>
      <c r="J50" s="17">
        <v>1</v>
      </c>
      <c r="K50" s="19">
        <v>42849</v>
      </c>
    </row>
    <row r="51" spans="1:11" ht="36" x14ac:dyDescent="0.25">
      <c r="A51" s="19">
        <v>42851</v>
      </c>
      <c r="B51" s="17">
        <v>1203</v>
      </c>
      <c r="C51" s="17" t="s">
        <v>12</v>
      </c>
      <c r="D51" s="17" t="s">
        <v>13</v>
      </c>
      <c r="E51" s="18" t="s">
        <v>56</v>
      </c>
      <c r="F51" s="18" t="s">
        <v>127</v>
      </c>
      <c r="G51" s="17" t="s">
        <v>23</v>
      </c>
      <c r="H51" s="17" t="s">
        <v>14</v>
      </c>
      <c r="I51" s="18" t="s">
        <v>18</v>
      </c>
      <c r="J51" s="17">
        <v>1</v>
      </c>
      <c r="K51" s="19">
        <v>42851</v>
      </c>
    </row>
    <row r="52" spans="1:11" ht="24" x14ac:dyDescent="0.25">
      <c r="A52" s="19">
        <v>42851</v>
      </c>
      <c r="B52" s="17">
        <v>1208</v>
      </c>
      <c r="C52" s="17" t="s">
        <v>12</v>
      </c>
      <c r="D52" s="17" t="s">
        <v>13</v>
      </c>
      <c r="E52" s="18" t="s">
        <v>87</v>
      </c>
      <c r="F52" s="18" t="s">
        <v>128</v>
      </c>
      <c r="G52" s="17" t="s">
        <v>16</v>
      </c>
      <c r="H52" s="17" t="s">
        <v>14</v>
      </c>
      <c r="I52" s="18" t="s">
        <v>129</v>
      </c>
      <c r="J52" s="17">
        <v>2</v>
      </c>
      <c r="K52" s="19">
        <v>42852</v>
      </c>
    </row>
    <row r="53" spans="1:11" ht="24" x14ac:dyDescent="0.25">
      <c r="A53" s="19">
        <v>42851</v>
      </c>
      <c r="B53" s="17">
        <v>1212</v>
      </c>
      <c r="C53" s="17" t="s">
        <v>12</v>
      </c>
      <c r="D53" s="17" t="s">
        <v>110</v>
      </c>
      <c r="E53" s="18" t="s">
        <v>51</v>
      </c>
      <c r="F53" s="18" t="s">
        <v>130</v>
      </c>
      <c r="G53" s="17" t="s">
        <v>16</v>
      </c>
      <c r="H53" s="17" t="s">
        <v>17</v>
      </c>
      <c r="I53" s="18" t="s">
        <v>131</v>
      </c>
      <c r="J53" s="17">
        <v>7</v>
      </c>
      <c r="K53" s="19">
        <v>42860</v>
      </c>
    </row>
    <row r="54" spans="1:11" x14ac:dyDescent="0.25">
      <c r="A54" s="19">
        <v>42852</v>
      </c>
      <c r="B54" s="17">
        <v>1221</v>
      </c>
      <c r="C54" s="17" t="s">
        <v>12</v>
      </c>
      <c r="D54" s="17" t="s">
        <v>13</v>
      </c>
      <c r="E54" s="18" t="s">
        <v>51</v>
      </c>
      <c r="F54" s="18" t="s">
        <v>132</v>
      </c>
      <c r="G54" s="17" t="s">
        <v>16</v>
      </c>
      <c r="H54" s="17" t="s">
        <v>14</v>
      </c>
      <c r="I54" s="18" t="s">
        <v>133</v>
      </c>
      <c r="J54" s="17">
        <v>2</v>
      </c>
      <c r="K54" s="19">
        <v>42853</v>
      </c>
    </row>
    <row r="55" spans="1:11" ht="24" x14ac:dyDescent="0.25">
      <c r="A55" s="19">
        <v>42852</v>
      </c>
      <c r="B55" s="17">
        <v>1228</v>
      </c>
      <c r="C55" s="17" t="s">
        <v>19</v>
      </c>
      <c r="D55" s="17" t="s">
        <v>134</v>
      </c>
      <c r="E55" s="18" t="s">
        <v>14</v>
      </c>
      <c r="F55" s="18" t="s">
        <v>135</v>
      </c>
      <c r="G55" s="17" t="s">
        <v>23</v>
      </c>
      <c r="H55" s="17" t="s">
        <v>14</v>
      </c>
      <c r="I55" s="18" t="s">
        <v>73</v>
      </c>
      <c r="J55" s="17">
        <v>1</v>
      </c>
      <c r="K55" s="19">
        <v>42852</v>
      </c>
    </row>
    <row r="56" spans="1:11" ht="36" x14ac:dyDescent="0.25">
      <c r="A56" s="19">
        <v>42857</v>
      </c>
      <c r="B56" s="17">
        <v>1240</v>
      </c>
      <c r="C56" s="17" t="s">
        <v>12</v>
      </c>
      <c r="D56" s="17" t="s">
        <v>136</v>
      </c>
      <c r="E56" s="18" t="s">
        <v>56</v>
      </c>
      <c r="F56" s="18" t="s">
        <v>137</v>
      </c>
      <c r="G56" s="17" t="s">
        <v>23</v>
      </c>
      <c r="H56" s="17"/>
      <c r="I56" s="18"/>
      <c r="J56" s="17"/>
      <c r="K56" s="17"/>
    </row>
    <row r="57" spans="1:11" ht="84" x14ac:dyDescent="0.25">
      <c r="A57" s="19">
        <v>42857</v>
      </c>
      <c r="B57" s="17">
        <v>1243</v>
      </c>
      <c r="C57" s="17" t="s">
        <v>19</v>
      </c>
      <c r="D57" s="17" t="s">
        <v>37</v>
      </c>
      <c r="E57" s="18" t="s">
        <v>38</v>
      </c>
      <c r="F57" s="18" t="s">
        <v>138</v>
      </c>
      <c r="G57" s="17" t="s">
        <v>16</v>
      </c>
      <c r="H57" s="17" t="s">
        <v>38</v>
      </c>
      <c r="I57" s="18" t="s">
        <v>139</v>
      </c>
      <c r="J57" s="17">
        <v>1</v>
      </c>
      <c r="K57" s="19">
        <v>1138584</v>
      </c>
    </row>
    <row r="58" spans="1:11" ht="24" x14ac:dyDescent="0.25">
      <c r="A58" s="19">
        <v>42858</v>
      </c>
      <c r="B58" s="17">
        <v>1254</v>
      </c>
      <c r="C58" s="17" t="s">
        <v>12</v>
      </c>
      <c r="D58" s="17" t="s">
        <v>13</v>
      </c>
      <c r="E58" s="18" t="s">
        <v>87</v>
      </c>
      <c r="F58" s="18" t="s">
        <v>140</v>
      </c>
      <c r="G58" s="17" t="s">
        <v>16</v>
      </c>
      <c r="H58" s="17" t="s">
        <v>14</v>
      </c>
      <c r="I58" s="18" t="s">
        <v>141</v>
      </c>
      <c r="J58" s="17">
        <v>1</v>
      </c>
      <c r="K58" s="19">
        <v>42858</v>
      </c>
    </row>
    <row r="59" spans="1:11" ht="36" x14ac:dyDescent="0.25">
      <c r="A59" s="19">
        <v>42859</v>
      </c>
      <c r="B59" s="17">
        <v>1268</v>
      </c>
      <c r="C59" s="17" t="s">
        <v>12</v>
      </c>
      <c r="D59" s="17" t="s">
        <v>13</v>
      </c>
      <c r="E59" s="18" t="s">
        <v>56</v>
      </c>
      <c r="F59" s="18" t="s">
        <v>142</v>
      </c>
      <c r="G59" s="17" t="s">
        <v>23</v>
      </c>
      <c r="H59" s="17" t="s">
        <v>17</v>
      </c>
      <c r="I59" s="18" t="s">
        <v>143</v>
      </c>
      <c r="J59" s="17">
        <v>2</v>
      </c>
      <c r="K59" s="19">
        <v>42860</v>
      </c>
    </row>
    <row r="60" spans="1:11" ht="36" x14ac:dyDescent="0.25">
      <c r="A60" s="19">
        <v>42859</v>
      </c>
      <c r="B60" s="17">
        <v>1271</v>
      </c>
      <c r="C60" s="17" t="s">
        <v>19</v>
      </c>
      <c r="D60" s="17" t="s">
        <v>20</v>
      </c>
      <c r="E60" s="18" t="s">
        <v>21</v>
      </c>
      <c r="F60" s="18" t="s">
        <v>144</v>
      </c>
      <c r="G60" s="17" t="s">
        <v>16</v>
      </c>
      <c r="H60" s="17" t="s">
        <v>24</v>
      </c>
      <c r="I60" s="18" t="s">
        <v>145</v>
      </c>
      <c r="J60" s="17">
        <v>1</v>
      </c>
      <c r="K60" s="19">
        <v>42859</v>
      </c>
    </row>
    <row r="61" spans="1:11" ht="36" x14ac:dyDescent="0.25">
      <c r="A61" s="19">
        <v>42860</v>
      </c>
      <c r="B61" s="17">
        <v>1298</v>
      </c>
      <c r="C61" s="17" t="s">
        <v>19</v>
      </c>
      <c r="D61" s="17" t="s">
        <v>134</v>
      </c>
      <c r="E61" s="18" t="s">
        <v>38</v>
      </c>
      <c r="F61" s="18" t="s">
        <v>146</v>
      </c>
      <c r="G61" s="17" t="s">
        <v>23</v>
      </c>
      <c r="H61" s="17" t="s">
        <v>38</v>
      </c>
      <c r="I61" s="18" t="s">
        <v>147</v>
      </c>
      <c r="J61" s="17">
        <v>1</v>
      </c>
      <c r="K61" s="19">
        <v>42860</v>
      </c>
    </row>
    <row r="62" spans="1:11" ht="24" x14ac:dyDescent="0.25">
      <c r="A62" s="19">
        <v>42863</v>
      </c>
      <c r="B62" s="17">
        <v>1303</v>
      </c>
      <c r="C62" s="17" t="s">
        <v>12</v>
      </c>
      <c r="D62" s="17" t="s">
        <v>110</v>
      </c>
      <c r="E62" s="18" t="s">
        <v>51</v>
      </c>
      <c r="F62" s="18" t="s">
        <v>148</v>
      </c>
      <c r="G62" s="17" t="s">
        <v>16</v>
      </c>
      <c r="H62" s="17"/>
      <c r="I62" s="18"/>
      <c r="J62" s="17"/>
      <c r="K62" s="17"/>
    </row>
    <row r="63" spans="1:11" ht="24" x14ac:dyDescent="0.25">
      <c r="A63" s="19">
        <v>42863</v>
      </c>
      <c r="B63" s="17">
        <v>1304</v>
      </c>
      <c r="C63" s="17" t="s">
        <v>12</v>
      </c>
      <c r="D63" s="17" t="s">
        <v>149</v>
      </c>
      <c r="E63" s="18" t="s">
        <v>56</v>
      </c>
      <c r="F63" s="18" t="s">
        <v>150</v>
      </c>
      <c r="G63" s="17" t="s">
        <v>16</v>
      </c>
      <c r="H63" s="17" t="s">
        <v>17</v>
      </c>
      <c r="I63" s="18" t="s">
        <v>151</v>
      </c>
      <c r="J63" s="17">
        <v>1</v>
      </c>
      <c r="K63" s="19">
        <v>42863</v>
      </c>
    </row>
    <row r="64" spans="1:11" ht="24" x14ac:dyDescent="0.25">
      <c r="A64" s="19">
        <v>42863</v>
      </c>
      <c r="B64" s="17">
        <v>1318</v>
      </c>
      <c r="C64" s="17" t="s">
        <v>12</v>
      </c>
      <c r="D64" s="17" t="s">
        <v>92</v>
      </c>
      <c r="E64" s="18" t="s">
        <v>51</v>
      </c>
      <c r="F64" s="18" t="s">
        <v>152</v>
      </c>
      <c r="G64" s="17" t="s">
        <v>23</v>
      </c>
      <c r="H64" s="17"/>
      <c r="I64" s="18"/>
      <c r="J64" s="17"/>
      <c r="K64" s="17"/>
    </row>
    <row r="65" spans="1:11" ht="24" x14ac:dyDescent="0.25">
      <c r="A65" s="19">
        <v>42864</v>
      </c>
      <c r="B65" s="17">
        <v>1331</v>
      </c>
      <c r="C65" s="17" t="s">
        <v>12</v>
      </c>
      <c r="D65" s="17" t="s">
        <v>153</v>
      </c>
      <c r="E65" s="18" t="s">
        <v>56</v>
      </c>
      <c r="F65" s="18" t="s">
        <v>154</v>
      </c>
      <c r="G65" s="17" t="s">
        <v>23</v>
      </c>
      <c r="H65" s="17" t="s">
        <v>17</v>
      </c>
      <c r="I65" s="18" t="s">
        <v>155</v>
      </c>
      <c r="J65" s="17">
        <v>1</v>
      </c>
      <c r="K65" s="19">
        <v>42864</v>
      </c>
    </row>
    <row r="66" spans="1:11" ht="48" x14ac:dyDescent="0.25">
      <c r="A66" s="19">
        <v>42865</v>
      </c>
      <c r="B66" s="17">
        <v>1339</v>
      </c>
      <c r="C66" s="17" t="s">
        <v>12</v>
      </c>
      <c r="D66" s="17" t="s">
        <v>149</v>
      </c>
      <c r="E66" s="18" t="s">
        <v>17</v>
      </c>
      <c r="F66" s="18" t="s">
        <v>156</v>
      </c>
      <c r="G66" s="17" t="s">
        <v>16</v>
      </c>
      <c r="H66" s="17" t="s">
        <v>17</v>
      </c>
      <c r="I66" s="18" t="s">
        <v>157</v>
      </c>
      <c r="J66" s="17">
        <v>1</v>
      </c>
      <c r="K66" s="19">
        <v>42865</v>
      </c>
    </row>
    <row r="67" spans="1:11" x14ac:dyDescent="0.25">
      <c r="A67" s="19">
        <v>42865</v>
      </c>
      <c r="B67" s="17">
        <v>1340</v>
      </c>
      <c r="C67" s="17" t="s">
        <v>12</v>
      </c>
      <c r="D67" s="17" t="s">
        <v>153</v>
      </c>
      <c r="E67" s="18" t="s">
        <v>17</v>
      </c>
      <c r="F67" s="18" t="s">
        <v>158</v>
      </c>
      <c r="G67" s="17" t="s">
        <v>44</v>
      </c>
      <c r="H67" s="17" t="s">
        <v>17</v>
      </c>
      <c r="I67" s="18" t="s">
        <v>159</v>
      </c>
      <c r="J67" s="17">
        <v>1</v>
      </c>
      <c r="K67" s="19">
        <v>42865</v>
      </c>
    </row>
    <row r="68" spans="1:11" x14ac:dyDescent="0.25">
      <c r="A68" s="19">
        <v>42865</v>
      </c>
      <c r="B68" s="17">
        <v>1345</v>
      </c>
      <c r="C68" s="17" t="s">
        <v>12</v>
      </c>
      <c r="D68" s="17" t="s">
        <v>92</v>
      </c>
      <c r="E68" s="18" t="s">
        <v>24</v>
      </c>
      <c r="F68" s="18" t="s">
        <v>160</v>
      </c>
      <c r="G68" s="17" t="s">
        <v>23</v>
      </c>
      <c r="H68" s="17" t="s">
        <v>24</v>
      </c>
      <c r="I68" s="18" t="s">
        <v>161</v>
      </c>
      <c r="J68" s="17">
        <v>1</v>
      </c>
      <c r="K68" s="19">
        <v>42865</v>
      </c>
    </row>
    <row r="69" spans="1:11" ht="36" x14ac:dyDescent="0.25">
      <c r="A69" s="19">
        <v>42866</v>
      </c>
      <c r="B69" s="17">
        <v>1349</v>
      </c>
      <c r="C69" s="17" t="s">
        <v>12</v>
      </c>
      <c r="D69" s="17" t="s">
        <v>153</v>
      </c>
      <c r="E69" s="18" t="s">
        <v>56</v>
      </c>
      <c r="F69" s="18" t="s">
        <v>162</v>
      </c>
      <c r="G69" s="17" t="s">
        <v>16</v>
      </c>
      <c r="H69" s="17" t="s">
        <v>17</v>
      </c>
      <c r="I69" s="18" t="s">
        <v>163</v>
      </c>
      <c r="J69" s="17">
        <v>1</v>
      </c>
      <c r="K69" s="19">
        <v>42866</v>
      </c>
    </row>
    <row r="70" spans="1:11" ht="24" x14ac:dyDescent="0.25">
      <c r="A70" s="19">
        <v>42870</v>
      </c>
      <c r="B70" s="17">
        <v>1390</v>
      </c>
      <c r="C70" s="17" t="s">
        <v>12</v>
      </c>
      <c r="D70" s="17" t="s">
        <v>92</v>
      </c>
      <c r="E70" s="18" t="s">
        <v>164</v>
      </c>
      <c r="F70" s="18" t="s">
        <v>165</v>
      </c>
      <c r="G70" s="17" t="s">
        <v>16</v>
      </c>
      <c r="H70" s="17" t="s">
        <v>24</v>
      </c>
      <c r="I70" s="18" t="s">
        <v>166</v>
      </c>
      <c r="J70" s="17">
        <v>1</v>
      </c>
      <c r="K70" s="19">
        <v>42870</v>
      </c>
    </row>
    <row r="71" spans="1:11" x14ac:dyDescent="0.25">
      <c r="A71" s="19">
        <v>42871</v>
      </c>
      <c r="B71" s="17">
        <v>1392</v>
      </c>
      <c r="C71" s="17" t="s">
        <v>12</v>
      </c>
      <c r="D71" s="17" t="s">
        <v>153</v>
      </c>
      <c r="E71" s="18" t="s">
        <v>17</v>
      </c>
      <c r="F71" s="18" t="s">
        <v>158</v>
      </c>
      <c r="G71" s="17" t="s">
        <v>23</v>
      </c>
      <c r="H71" s="17" t="s">
        <v>17</v>
      </c>
      <c r="I71" s="18" t="s">
        <v>159</v>
      </c>
      <c r="J71" s="17">
        <v>1</v>
      </c>
      <c r="K71" s="19">
        <v>42871</v>
      </c>
    </row>
    <row r="72" spans="1:11" x14ac:dyDescent="0.25">
      <c r="A72" s="19">
        <v>42872</v>
      </c>
      <c r="B72" s="17">
        <v>1411</v>
      </c>
      <c r="C72" s="17" t="s">
        <v>12</v>
      </c>
      <c r="D72" s="17" t="s">
        <v>153</v>
      </c>
      <c r="E72" s="18" t="s">
        <v>17</v>
      </c>
      <c r="F72" s="18" t="s">
        <v>158</v>
      </c>
      <c r="G72" s="17" t="s">
        <v>23</v>
      </c>
      <c r="H72" s="17" t="s">
        <v>17</v>
      </c>
      <c r="I72" s="18" t="s">
        <v>159</v>
      </c>
      <c r="J72" s="17">
        <v>1</v>
      </c>
      <c r="K72" s="19">
        <v>42872</v>
      </c>
    </row>
    <row r="73" spans="1:11" ht="24" x14ac:dyDescent="0.25">
      <c r="A73" s="15">
        <v>42873</v>
      </c>
      <c r="B73" s="4">
        <v>1413</v>
      </c>
      <c r="C73" s="4" t="s">
        <v>12</v>
      </c>
      <c r="D73" s="4" t="s">
        <v>153</v>
      </c>
      <c r="E73" s="16" t="s">
        <v>17</v>
      </c>
      <c r="F73" s="16" t="s">
        <v>216</v>
      </c>
      <c r="G73" s="4" t="s">
        <v>23</v>
      </c>
      <c r="H73" s="4" t="s">
        <v>17</v>
      </c>
      <c r="I73" s="16" t="s">
        <v>217</v>
      </c>
      <c r="J73" s="4">
        <v>1</v>
      </c>
      <c r="K73" s="15">
        <v>42873</v>
      </c>
    </row>
    <row r="74" spans="1:11" ht="24" x14ac:dyDescent="0.25">
      <c r="A74" s="15">
        <v>42873</v>
      </c>
      <c r="B74" s="4">
        <v>1414</v>
      </c>
      <c r="C74" s="4" t="s">
        <v>12</v>
      </c>
      <c r="D74" s="4" t="s">
        <v>153</v>
      </c>
      <c r="E74" s="16" t="s">
        <v>17</v>
      </c>
      <c r="F74" s="16" t="s">
        <v>218</v>
      </c>
      <c r="G74" s="4" t="s">
        <v>23</v>
      </c>
      <c r="H74" s="4" t="s">
        <v>17</v>
      </c>
      <c r="I74" s="16" t="s">
        <v>217</v>
      </c>
      <c r="J74" s="4">
        <v>1</v>
      </c>
      <c r="K74" s="15">
        <v>42873</v>
      </c>
    </row>
    <row r="75" spans="1:11" x14ac:dyDescent="0.25">
      <c r="A75" s="4"/>
      <c r="B75" s="4"/>
      <c r="C75" s="4"/>
      <c r="D75" s="4"/>
      <c r="E75" s="16"/>
      <c r="F75" s="16"/>
      <c r="G75" s="4"/>
      <c r="H75" s="4"/>
      <c r="I75" s="16"/>
      <c r="J75" s="4"/>
      <c r="K75" s="4"/>
    </row>
  </sheetData>
  <mergeCells count="2">
    <mergeCell ref="A1:H1"/>
    <mergeCell ref="I1:K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/>
  <dimension ref="A1:I104"/>
  <sheetViews>
    <sheetView showGridLines="0" workbookViewId="0">
      <selection activeCell="I3" sqref="I3"/>
    </sheetView>
  </sheetViews>
  <sheetFormatPr defaultColWidth="0" defaultRowHeight="12" x14ac:dyDescent="0.2"/>
  <cols>
    <col min="1" max="1" width="18" style="3" customWidth="1"/>
    <col min="2" max="2" width="15.5703125" style="3" customWidth="1"/>
    <col min="3" max="3" width="9.42578125" style="3" customWidth="1"/>
    <col min="4" max="4" width="23.28515625" style="2" customWidth="1"/>
    <col min="5" max="5" width="14.85546875" style="3" customWidth="1"/>
    <col min="6" max="6" width="18.42578125" style="2" customWidth="1"/>
    <col min="7" max="7" width="22.140625" style="3" customWidth="1"/>
    <col min="8" max="8" width="22.85546875" style="3" customWidth="1"/>
    <col min="9" max="9" width="6.7109375" style="2" customWidth="1"/>
    <col min="10" max="16384" width="9.140625" style="2" hidden="1"/>
  </cols>
  <sheetData>
    <row r="1" spans="1:9" ht="41.25" customHeight="1" x14ac:dyDescent="0.5">
      <c r="A1" s="127" t="s">
        <v>225</v>
      </c>
      <c r="B1" s="127"/>
      <c r="C1" s="127"/>
      <c r="D1" s="127"/>
      <c r="E1" s="127"/>
      <c r="F1" s="128">
        <f ca="1">TODAY()</f>
        <v>44272</v>
      </c>
      <c r="G1" s="128"/>
      <c r="H1" s="128"/>
    </row>
    <row r="2" spans="1:9" ht="3" customHeight="1" x14ac:dyDescent="0.2">
      <c r="A2" s="109"/>
      <c r="B2" s="109"/>
      <c r="C2" s="109"/>
      <c r="D2" s="110"/>
      <c r="E2" s="109"/>
      <c r="F2" s="110"/>
      <c r="G2" s="109"/>
      <c r="H2" s="109"/>
      <c r="I2" s="110"/>
    </row>
    <row r="3" spans="1:9" ht="14.25" customHeight="1" x14ac:dyDescent="0.2"/>
    <row r="4" spans="1:9" x14ac:dyDescent="0.2">
      <c r="A4" s="25" t="s">
        <v>0</v>
      </c>
      <c r="B4" s="25" t="s">
        <v>1</v>
      </c>
      <c r="C4" s="25" t="s">
        <v>2</v>
      </c>
      <c r="D4" s="25" t="s">
        <v>3</v>
      </c>
      <c r="E4" s="25" t="s">
        <v>6</v>
      </c>
      <c r="F4" s="25" t="s">
        <v>9</v>
      </c>
      <c r="G4" s="25" t="s">
        <v>8</v>
      </c>
      <c r="H4" s="25" t="s">
        <v>10</v>
      </c>
    </row>
    <row r="5" spans="1:9" x14ac:dyDescent="0.2">
      <c r="A5" s="23" t="s">
        <v>170</v>
      </c>
      <c r="B5" s="24">
        <v>579</v>
      </c>
      <c r="C5" s="24" t="s">
        <v>12</v>
      </c>
      <c r="D5" s="24" t="s">
        <v>92</v>
      </c>
      <c r="E5" s="24" t="s">
        <v>16</v>
      </c>
      <c r="F5" s="24" t="s">
        <v>24</v>
      </c>
      <c r="G5" s="24">
        <v>1</v>
      </c>
      <c r="H5" s="26">
        <v>42864</v>
      </c>
    </row>
    <row r="6" spans="1:9" x14ac:dyDescent="0.2">
      <c r="A6" s="2"/>
      <c r="B6" s="24">
        <v>669</v>
      </c>
      <c r="C6" s="24" t="s">
        <v>12</v>
      </c>
      <c r="D6" s="24" t="s">
        <v>13</v>
      </c>
      <c r="E6" s="24" t="s">
        <v>16</v>
      </c>
      <c r="F6" s="24" t="s">
        <v>17</v>
      </c>
      <c r="G6" s="24">
        <v>1</v>
      </c>
      <c r="H6" s="26">
        <v>42782</v>
      </c>
    </row>
    <row r="7" spans="1:9" x14ac:dyDescent="0.2">
      <c r="A7" s="2"/>
      <c r="B7" s="24">
        <v>674</v>
      </c>
      <c r="C7" s="24" t="s">
        <v>19</v>
      </c>
      <c r="D7" s="24" t="s">
        <v>25</v>
      </c>
      <c r="E7" s="24" t="s">
        <v>23</v>
      </c>
      <c r="F7" s="24" t="s">
        <v>24</v>
      </c>
      <c r="G7" s="24">
        <v>4</v>
      </c>
      <c r="H7" s="26">
        <v>42786</v>
      </c>
    </row>
    <row r="8" spans="1:9" ht="15" x14ac:dyDescent="0.25">
      <c r="A8" s="2"/>
      <c r="B8" s="24">
        <v>675</v>
      </c>
      <c r="C8" s="24" t="s">
        <v>19</v>
      </c>
      <c r="D8" s="24" t="s">
        <v>20</v>
      </c>
      <c r="E8" s="24" t="s">
        <v>23</v>
      </c>
      <c r="F8" s="24" t="s">
        <v>24</v>
      </c>
      <c r="G8" s="24">
        <v>21</v>
      </c>
      <c r="H8" s="26">
        <v>42830</v>
      </c>
      <c r="I8"/>
    </row>
    <row r="9" spans="1:9" x14ac:dyDescent="0.2">
      <c r="A9" s="2"/>
      <c r="B9" s="24">
        <v>708</v>
      </c>
      <c r="C9" s="24" t="s">
        <v>12</v>
      </c>
      <c r="D9" s="24" t="s">
        <v>96</v>
      </c>
      <c r="E9" s="24" t="s">
        <v>44</v>
      </c>
      <c r="F9" s="24" t="s">
        <v>24</v>
      </c>
      <c r="G9" s="24">
        <v>39</v>
      </c>
      <c r="H9" s="26">
        <v>42823</v>
      </c>
    </row>
    <row r="10" spans="1:9" x14ac:dyDescent="0.2">
      <c r="A10" s="2"/>
      <c r="B10" s="24">
        <v>728</v>
      </c>
      <c r="C10" s="24" t="s">
        <v>19</v>
      </c>
      <c r="D10" s="24" t="s">
        <v>29</v>
      </c>
      <c r="E10" s="24" t="s">
        <v>23</v>
      </c>
      <c r="F10" s="24" t="s">
        <v>24</v>
      </c>
      <c r="G10" s="24">
        <v>7</v>
      </c>
      <c r="H10" s="26">
        <v>42796</v>
      </c>
    </row>
    <row r="11" spans="1:9" x14ac:dyDescent="0.2">
      <c r="A11" s="2"/>
      <c r="B11" s="24">
        <v>730</v>
      </c>
      <c r="C11" s="24" t="s">
        <v>19</v>
      </c>
      <c r="D11" s="24" t="s">
        <v>32</v>
      </c>
      <c r="E11" s="24" t="s">
        <v>16</v>
      </c>
      <c r="F11" s="24" t="s">
        <v>24</v>
      </c>
      <c r="G11" s="24">
        <v>7</v>
      </c>
      <c r="H11" s="26">
        <v>42796</v>
      </c>
    </row>
    <row r="12" spans="1:9" x14ac:dyDescent="0.2">
      <c r="A12" s="2"/>
      <c r="B12" s="24">
        <v>983</v>
      </c>
      <c r="C12" s="24" t="s">
        <v>19</v>
      </c>
      <c r="D12" s="24" t="s">
        <v>76</v>
      </c>
      <c r="E12" s="24" t="s">
        <v>16</v>
      </c>
      <c r="F12" s="24" t="s">
        <v>24</v>
      </c>
      <c r="G12" s="24">
        <v>1</v>
      </c>
      <c r="H12" s="26">
        <v>42824</v>
      </c>
    </row>
    <row r="13" spans="1:9" x14ac:dyDescent="0.2">
      <c r="A13" s="23"/>
      <c r="B13" s="2"/>
      <c r="C13" s="2"/>
      <c r="E13" s="2"/>
      <c r="G13" s="2"/>
      <c r="H13" s="2"/>
    </row>
    <row r="14" spans="1:9" x14ac:dyDescent="0.2">
      <c r="A14" s="23" t="s">
        <v>171</v>
      </c>
      <c r="B14" s="24">
        <v>786</v>
      </c>
      <c r="C14" s="24" t="s">
        <v>19</v>
      </c>
      <c r="D14" s="24" t="s">
        <v>29</v>
      </c>
      <c r="E14" s="24" t="s">
        <v>16</v>
      </c>
      <c r="F14" s="24" t="s">
        <v>24</v>
      </c>
      <c r="G14" s="24">
        <v>1</v>
      </c>
      <c r="H14" s="26">
        <v>42796</v>
      </c>
    </row>
    <row r="15" spans="1:9" x14ac:dyDescent="0.2">
      <c r="A15" s="2"/>
      <c r="B15" s="24">
        <v>789</v>
      </c>
      <c r="C15" s="24" t="s">
        <v>19</v>
      </c>
      <c r="D15" s="24" t="s">
        <v>37</v>
      </c>
      <c r="E15" s="24" t="s">
        <v>23</v>
      </c>
      <c r="F15" s="24" t="s">
        <v>24</v>
      </c>
      <c r="G15" s="24">
        <v>3</v>
      </c>
      <c r="H15" s="26">
        <v>42800</v>
      </c>
    </row>
    <row r="16" spans="1:9" x14ac:dyDescent="0.2">
      <c r="A16" s="2"/>
      <c r="B16" s="24">
        <v>800</v>
      </c>
      <c r="C16" s="24" t="s">
        <v>19</v>
      </c>
      <c r="D16" s="24" t="s">
        <v>29</v>
      </c>
      <c r="E16" s="24" t="s">
        <v>23</v>
      </c>
      <c r="F16" s="24" t="s">
        <v>24</v>
      </c>
      <c r="G16" s="24">
        <v>1</v>
      </c>
      <c r="H16" s="26">
        <v>42800</v>
      </c>
    </row>
    <row r="17" spans="1:8" x14ac:dyDescent="0.2">
      <c r="A17" s="2"/>
      <c r="B17" s="24">
        <v>924</v>
      </c>
      <c r="C17" s="24" t="s">
        <v>19</v>
      </c>
      <c r="D17" s="24" t="s">
        <v>29</v>
      </c>
      <c r="E17" s="24" t="s">
        <v>44</v>
      </c>
      <c r="F17" s="24" t="s">
        <v>24</v>
      </c>
      <c r="G17" s="24">
        <v>32</v>
      </c>
      <c r="H17" s="26">
        <v>42850</v>
      </c>
    </row>
    <row r="18" spans="1:8" x14ac:dyDescent="0.2">
      <c r="A18" s="2"/>
      <c r="B18" s="24">
        <v>925</v>
      </c>
      <c r="C18" s="24" t="s">
        <v>19</v>
      </c>
      <c r="D18" s="24" t="s">
        <v>32</v>
      </c>
      <c r="E18" s="24" t="s">
        <v>44</v>
      </c>
      <c r="F18" s="24" t="s">
        <v>24</v>
      </c>
      <c r="G18" s="24">
        <v>35</v>
      </c>
      <c r="H18" s="26">
        <v>42852</v>
      </c>
    </row>
    <row r="19" spans="1:8" x14ac:dyDescent="0.2">
      <c r="A19" s="2"/>
      <c r="B19" s="24">
        <v>1316</v>
      </c>
      <c r="C19" s="24" t="s">
        <v>19</v>
      </c>
      <c r="D19" s="24" t="s">
        <v>29</v>
      </c>
      <c r="E19" s="24" t="s">
        <v>16</v>
      </c>
      <c r="F19" s="24" t="s">
        <v>24</v>
      </c>
      <c r="G19" s="24">
        <v>1</v>
      </c>
      <c r="H19" s="26">
        <v>42796</v>
      </c>
    </row>
    <row r="20" spans="1:8" x14ac:dyDescent="0.2">
      <c r="A20" s="23"/>
      <c r="B20" s="2"/>
      <c r="C20" s="2"/>
      <c r="E20" s="2"/>
      <c r="G20" s="2"/>
      <c r="H20" s="2"/>
    </row>
    <row r="21" spans="1:8" x14ac:dyDescent="0.2">
      <c r="A21" s="23" t="s">
        <v>172</v>
      </c>
      <c r="B21" s="24">
        <v>1027</v>
      </c>
      <c r="C21" s="24" t="s">
        <v>19</v>
      </c>
      <c r="D21" s="24" t="s">
        <v>47</v>
      </c>
      <c r="E21" s="24" t="s">
        <v>16</v>
      </c>
      <c r="F21" s="24" t="s">
        <v>24</v>
      </c>
      <c r="G21" s="24">
        <v>7</v>
      </c>
      <c r="H21" s="26">
        <v>42835</v>
      </c>
    </row>
    <row r="22" spans="1:8" x14ac:dyDescent="0.2">
      <c r="A22" s="2"/>
      <c r="B22" s="24">
        <v>1038</v>
      </c>
      <c r="C22" s="24" t="s">
        <v>12</v>
      </c>
      <c r="D22" s="24" t="s">
        <v>50</v>
      </c>
      <c r="E22" s="24" t="s">
        <v>16</v>
      </c>
      <c r="F22" s="24" t="s">
        <v>24</v>
      </c>
      <c r="G22" s="24">
        <v>2</v>
      </c>
      <c r="H22" s="26">
        <v>42831</v>
      </c>
    </row>
    <row r="23" spans="1:8" x14ac:dyDescent="0.2">
      <c r="A23" s="2"/>
      <c r="B23" s="24">
        <v>1054</v>
      </c>
      <c r="C23" s="24" t="s">
        <v>12</v>
      </c>
      <c r="D23" s="24" t="s">
        <v>96</v>
      </c>
      <c r="E23" s="24" t="s">
        <v>16</v>
      </c>
      <c r="F23" s="24" t="s">
        <v>24</v>
      </c>
      <c r="G23" s="24">
        <v>1</v>
      </c>
      <c r="H23" s="26">
        <v>42831</v>
      </c>
    </row>
    <row r="24" spans="1:8" x14ac:dyDescent="0.2">
      <c r="A24" s="2"/>
      <c r="B24" s="24">
        <v>1071</v>
      </c>
      <c r="C24" s="24" t="s">
        <v>12</v>
      </c>
      <c r="D24" s="24" t="s">
        <v>102</v>
      </c>
      <c r="E24" s="24" t="s">
        <v>16</v>
      </c>
      <c r="F24" s="24" t="s">
        <v>17</v>
      </c>
      <c r="G24" s="24">
        <v>18</v>
      </c>
      <c r="H24" s="26">
        <v>42857</v>
      </c>
    </row>
    <row r="25" spans="1:8" x14ac:dyDescent="0.2">
      <c r="A25" s="2"/>
      <c r="B25" s="24">
        <v>1079</v>
      </c>
      <c r="C25" s="24" t="s">
        <v>12</v>
      </c>
      <c r="D25" s="24" t="s">
        <v>13</v>
      </c>
      <c r="E25" s="24" t="s">
        <v>16</v>
      </c>
      <c r="F25" s="24" t="s">
        <v>17</v>
      </c>
      <c r="G25" s="24">
        <v>8</v>
      </c>
      <c r="H25" s="26">
        <v>42843</v>
      </c>
    </row>
    <row r="26" spans="1:8" x14ac:dyDescent="0.2">
      <c r="A26" s="2"/>
      <c r="B26" s="24">
        <v>1085</v>
      </c>
      <c r="C26" s="24" t="s">
        <v>12</v>
      </c>
      <c r="D26" s="24" t="s">
        <v>13</v>
      </c>
      <c r="E26" s="24" t="s">
        <v>23</v>
      </c>
      <c r="F26" s="24" t="s">
        <v>24</v>
      </c>
      <c r="G26" s="24">
        <v>3</v>
      </c>
      <c r="H26" s="26">
        <v>42838</v>
      </c>
    </row>
    <row r="27" spans="1:8" x14ac:dyDescent="0.2">
      <c r="A27" s="2"/>
      <c r="B27" s="24">
        <v>1091</v>
      </c>
      <c r="C27" s="24" t="s">
        <v>12</v>
      </c>
      <c r="D27" s="24" t="s">
        <v>25</v>
      </c>
      <c r="E27" s="24" t="s">
        <v>16</v>
      </c>
      <c r="F27" s="24" t="s">
        <v>24</v>
      </c>
      <c r="G27" s="24">
        <v>1</v>
      </c>
      <c r="H27" s="26">
        <v>42836</v>
      </c>
    </row>
    <row r="28" spans="1:8" x14ac:dyDescent="0.2">
      <c r="A28" s="2"/>
      <c r="B28" s="24">
        <v>1097</v>
      </c>
      <c r="C28" s="24" t="s">
        <v>12</v>
      </c>
      <c r="D28" s="24" t="s">
        <v>110</v>
      </c>
      <c r="E28" s="24" t="s">
        <v>16</v>
      </c>
      <c r="F28" s="24" t="s">
        <v>24</v>
      </c>
      <c r="G28" s="24">
        <v>15</v>
      </c>
      <c r="H28" s="26">
        <v>42857</v>
      </c>
    </row>
    <row r="29" spans="1:8" x14ac:dyDescent="0.2">
      <c r="A29" s="2"/>
      <c r="B29" s="24">
        <v>1098</v>
      </c>
      <c r="C29" s="24" t="s">
        <v>12</v>
      </c>
      <c r="D29" s="24" t="s">
        <v>113</v>
      </c>
      <c r="E29" s="24" t="s">
        <v>16</v>
      </c>
      <c r="F29" s="24" t="s">
        <v>17</v>
      </c>
      <c r="G29" s="24">
        <v>1</v>
      </c>
      <c r="H29" s="26">
        <v>42837</v>
      </c>
    </row>
    <row r="30" spans="1:8" x14ac:dyDescent="0.2">
      <c r="A30" s="2"/>
      <c r="B30" s="24">
        <v>1117</v>
      </c>
      <c r="C30" s="24" t="s">
        <v>12</v>
      </c>
      <c r="D30" s="24" t="s">
        <v>13</v>
      </c>
      <c r="E30" s="24" t="s">
        <v>16</v>
      </c>
      <c r="F30" s="24" t="s">
        <v>24</v>
      </c>
      <c r="G30" s="24">
        <v>1</v>
      </c>
      <c r="H30" s="26">
        <v>42838</v>
      </c>
    </row>
    <row r="31" spans="1:8" x14ac:dyDescent="0.2">
      <c r="A31" s="2"/>
      <c r="B31" s="24">
        <v>1131</v>
      </c>
      <c r="C31" s="24" t="s">
        <v>12</v>
      </c>
      <c r="D31" s="24" t="s">
        <v>25</v>
      </c>
      <c r="E31" s="24" t="s">
        <v>16</v>
      </c>
      <c r="F31" s="24" t="s">
        <v>17</v>
      </c>
      <c r="G31" s="24">
        <v>1</v>
      </c>
      <c r="H31" s="26">
        <v>42842</v>
      </c>
    </row>
    <row r="32" spans="1:8" x14ac:dyDescent="0.2">
      <c r="A32" s="2"/>
      <c r="B32" s="24">
        <v>1164</v>
      </c>
      <c r="C32" s="24" t="s">
        <v>19</v>
      </c>
      <c r="D32" s="24" t="s">
        <v>76</v>
      </c>
      <c r="E32" s="24" t="s">
        <v>16</v>
      </c>
      <c r="F32" s="24" t="s">
        <v>24</v>
      </c>
      <c r="G32" s="24">
        <v>4</v>
      </c>
      <c r="H32" s="26">
        <v>42849</v>
      </c>
    </row>
    <row r="33" spans="1:8" x14ac:dyDescent="0.2">
      <c r="A33" s="2"/>
      <c r="B33" s="24">
        <v>1166</v>
      </c>
      <c r="C33" s="24" t="s">
        <v>12</v>
      </c>
      <c r="D33" s="24" t="s">
        <v>13</v>
      </c>
      <c r="E33" s="24" t="s">
        <v>16</v>
      </c>
      <c r="F33" s="24" t="s">
        <v>17</v>
      </c>
      <c r="G33" s="24">
        <v>1</v>
      </c>
      <c r="H33" s="26">
        <v>42849</v>
      </c>
    </row>
    <row r="34" spans="1:8" x14ac:dyDescent="0.2">
      <c r="A34" s="2"/>
      <c r="B34" s="24">
        <v>1167</v>
      </c>
      <c r="C34" s="24" t="s">
        <v>19</v>
      </c>
      <c r="D34" s="24" t="s">
        <v>76</v>
      </c>
      <c r="E34" s="24" t="s">
        <v>16</v>
      </c>
      <c r="F34" s="24" t="s">
        <v>24</v>
      </c>
      <c r="G34" s="24">
        <v>1</v>
      </c>
      <c r="H34" s="26">
        <v>42849</v>
      </c>
    </row>
    <row r="35" spans="1:8" x14ac:dyDescent="0.2">
      <c r="A35" s="2"/>
      <c r="B35" s="24">
        <v>1174</v>
      </c>
      <c r="C35" s="24" t="s">
        <v>12</v>
      </c>
      <c r="D35" s="24" t="s">
        <v>59</v>
      </c>
      <c r="E35" s="24" t="s">
        <v>23</v>
      </c>
      <c r="F35" s="24" t="s">
        <v>24</v>
      </c>
      <c r="G35" s="24">
        <v>7</v>
      </c>
      <c r="H35" s="26">
        <v>42857</v>
      </c>
    </row>
    <row r="36" spans="1:8" x14ac:dyDescent="0.2">
      <c r="A36" s="2"/>
      <c r="B36" s="24">
        <v>1178</v>
      </c>
      <c r="C36" s="24" t="s">
        <v>12</v>
      </c>
      <c r="D36" s="24" t="s">
        <v>96</v>
      </c>
      <c r="E36" s="24" t="s">
        <v>23</v>
      </c>
      <c r="F36" s="24" t="s">
        <v>24</v>
      </c>
      <c r="G36" s="24">
        <v>1</v>
      </c>
      <c r="H36" s="26">
        <v>42849</v>
      </c>
    </row>
    <row r="37" spans="1:8" x14ac:dyDescent="0.2">
      <c r="A37" s="2"/>
      <c r="B37" s="24">
        <v>1180</v>
      </c>
      <c r="C37" s="24" t="s">
        <v>12</v>
      </c>
      <c r="D37" s="24" t="s">
        <v>13</v>
      </c>
      <c r="E37" s="24" t="s">
        <v>16</v>
      </c>
      <c r="F37" s="24" t="s">
        <v>17</v>
      </c>
      <c r="G37" s="24">
        <v>1</v>
      </c>
      <c r="H37" s="26">
        <v>42849</v>
      </c>
    </row>
    <row r="38" spans="1:8" x14ac:dyDescent="0.2">
      <c r="A38" s="2"/>
      <c r="B38" s="24">
        <v>1194</v>
      </c>
      <c r="C38" s="24" t="s">
        <v>19</v>
      </c>
      <c r="D38" s="24" t="s">
        <v>29</v>
      </c>
      <c r="E38" s="24" t="s">
        <v>23</v>
      </c>
      <c r="F38" s="24" t="s">
        <v>24</v>
      </c>
      <c r="G38" s="24">
        <v>1</v>
      </c>
      <c r="H38" s="26">
        <v>42850</v>
      </c>
    </row>
    <row r="39" spans="1:8" x14ac:dyDescent="0.2">
      <c r="A39" s="2"/>
      <c r="B39" s="24">
        <v>1203</v>
      </c>
      <c r="C39" s="24" t="s">
        <v>12</v>
      </c>
      <c r="D39" s="24" t="s">
        <v>13</v>
      </c>
      <c r="E39" s="24" t="s">
        <v>23</v>
      </c>
      <c r="F39" s="24" t="s">
        <v>14</v>
      </c>
      <c r="G39" s="24">
        <v>1</v>
      </c>
      <c r="H39" s="26">
        <v>42851</v>
      </c>
    </row>
    <row r="40" spans="1:8" x14ac:dyDescent="0.2">
      <c r="A40" s="2"/>
      <c r="B40" s="24">
        <v>1208</v>
      </c>
      <c r="C40" s="24" t="s">
        <v>12</v>
      </c>
      <c r="D40" s="24" t="s">
        <v>13</v>
      </c>
      <c r="E40" s="24" t="s">
        <v>16</v>
      </c>
      <c r="F40" s="24" t="s">
        <v>14</v>
      </c>
      <c r="G40" s="24">
        <v>2</v>
      </c>
      <c r="H40" s="26">
        <v>42852</v>
      </c>
    </row>
    <row r="41" spans="1:8" x14ac:dyDescent="0.2">
      <c r="A41" s="2"/>
      <c r="B41" s="24">
        <v>1212</v>
      </c>
      <c r="C41" s="24" t="s">
        <v>12</v>
      </c>
      <c r="D41" s="24" t="s">
        <v>110</v>
      </c>
      <c r="E41" s="24" t="s">
        <v>16</v>
      </c>
      <c r="F41" s="24" t="s">
        <v>17</v>
      </c>
      <c r="G41" s="24">
        <v>7</v>
      </c>
      <c r="H41" s="26">
        <v>42860</v>
      </c>
    </row>
    <row r="42" spans="1:8" x14ac:dyDescent="0.2">
      <c r="A42" s="2"/>
      <c r="B42" s="24">
        <v>1213</v>
      </c>
      <c r="C42" s="24" t="s">
        <v>19</v>
      </c>
      <c r="D42" s="24" t="s">
        <v>29</v>
      </c>
      <c r="E42" s="24" t="s">
        <v>16</v>
      </c>
      <c r="F42" s="24" t="s">
        <v>24</v>
      </c>
      <c r="G42" s="24">
        <v>1</v>
      </c>
      <c r="H42" s="26">
        <v>42851</v>
      </c>
    </row>
    <row r="43" spans="1:8" x14ac:dyDescent="0.2">
      <c r="A43" s="2"/>
      <c r="B43" s="24">
        <v>1214</v>
      </c>
      <c r="C43" s="24" t="s">
        <v>19</v>
      </c>
      <c r="D43" s="24" t="s">
        <v>29</v>
      </c>
      <c r="E43" s="24" t="s">
        <v>16</v>
      </c>
      <c r="F43" s="24" t="s">
        <v>24</v>
      </c>
      <c r="G43" s="24" t="s">
        <v>168</v>
      </c>
      <c r="H43" s="3" t="s">
        <v>168</v>
      </c>
    </row>
    <row r="44" spans="1:8" x14ac:dyDescent="0.2">
      <c r="A44" s="2"/>
      <c r="B44" s="24">
        <v>1217</v>
      </c>
      <c r="C44" s="24" t="s">
        <v>19</v>
      </c>
      <c r="D44" s="24" t="s">
        <v>29</v>
      </c>
      <c r="E44" s="24" t="s">
        <v>16</v>
      </c>
      <c r="F44" s="24" t="s">
        <v>24</v>
      </c>
      <c r="G44" s="24">
        <v>1</v>
      </c>
      <c r="H44" s="26">
        <v>42852</v>
      </c>
    </row>
    <row r="45" spans="1:8" x14ac:dyDescent="0.2">
      <c r="A45" s="2"/>
      <c r="B45" s="24">
        <v>1221</v>
      </c>
      <c r="C45" s="24" t="s">
        <v>12</v>
      </c>
      <c r="D45" s="24" t="s">
        <v>13</v>
      </c>
      <c r="E45" s="24" t="s">
        <v>16</v>
      </c>
      <c r="F45" s="24" t="s">
        <v>14</v>
      </c>
      <c r="G45" s="24">
        <v>2</v>
      </c>
      <c r="H45" s="26">
        <v>42853</v>
      </c>
    </row>
    <row r="46" spans="1:8" x14ac:dyDescent="0.2">
      <c r="A46" s="2"/>
      <c r="B46" s="24">
        <v>1228</v>
      </c>
      <c r="C46" s="24" t="s">
        <v>19</v>
      </c>
      <c r="D46" s="24" t="s">
        <v>134</v>
      </c>
      <c r="E46" s="24" t="s">
        <v>23</v>
      </c>
      <c r="F46" s="24" t="s">
        <v>14</v>
      </c>
      <c r="G46" s="24">
        <v>1</v>
      </c>
      <c r="H46" s="26">
        <v>42852</v>
      </c>
    </row>
    <row r="47" spans="1:8" x14ac:dyDescent="0.2">
      <c r="A47" s="23"/>
      <c r="B47" s="2"/>
      <c r="C47" s="2"/>
      <c r="E47" s="2"/>
      <c r="G47" s="2"/>
      <c r="H47" s="2"/>
    </row>
    <row r="48" spans="1:8" x14ac:dyDescent="0.2">
      <c r="A48" s="23" t="s">
        <v>173</v>
      </c>
      <c r="B48" s="24">
        <v>1233</v>
      </c>
      <c r="C48" s="24" t="s">
        <v>12</v>
      </c>
      <c r="D48" s="24" t="s">
        <v>25</v>
      </c>
      <c r="E48" s="24" t="s">
        <v>23</v>
      </c>
      <c r="F48" s="24" t="s">
        <v>24</v>
      </c>
      <c r="G48" s="24">
        <v>2</v>
      </c>
      <c r="H48" s="26">
        <v>42859</v>
      </c>
    </row>
    <row r="49" spans="1:8" x14ac:dyDescent="0.2">
      <c r="A49" s="2"/>
      <c r="B49" s="24">
        <v>1240</v>
      </c>
      <c r="C49" s="24" t="s">
        <v>12</v>
      </c>
      <c r="D49" s="24" t="s">
        <v>136</v>
      </c>
      <c r="E49" s="24" t="s">
        <v>23</v>
      </c>
      <c r="F49" s="24" t="s">
        <v>168</v>
      </c>
      <c r="G49" s="24" t="s">
        <v>168</v>
      </c>
      <c r="H49" s="3" t="s">
        <v>168</v>
      </c>
    </row>
    <row r="50" spans="1:8" x14ac:dyDescent="0.2">
      <c r="A50" s="2"/>
      <c r="B50" s="24">
        <v>1241</v>
      </c>
      <c r="C50" s="24" t="s">
        <v>12</v>
      </c>
      <c r="D50" s="24" t="s">
        <v>59</v>
      </c>
      <c r="E50" s="24" t="s">
        <v>23</v>
      </c>
      <c r="F50" s="24" t="s">
        <v>17</v>
      </c>
      <c r="G50" s="24" t="s">
        <v>168</v>
      </c>
      <c r="H50" s="3" t="s">
        <v>168</v>
      </c>
    </row>
    <row r="51" spans="1:8" x14ac:dyDescent="0.2">
      <c r="A51" s="2"/>
      <c r="B51" s="24">
        <v>1242</v>
      </c>
      <c r="C51" s="24" t="s">
        <v>12</v>
      </c>
      <c r="D51" s="24" t="s">
        <v>25</v>
      </c>
      <c r="E51" s="24" t="s">
        <v>44</v>
      </c>
      <c r="F51" s="24" t="s">
        <v>17</v>
      </c>
      <c r="G51" s="24">
        <v>1</v>
      </c>
      <c r="H51" s="26">
        <v>42857</v>
      </c>
    </row>
    <row r="52" spans="1:8" x14ac:dyDescent="0.2">
      <c r="A52" s="2"/>
      <c r="B52" s="24">
        <v>1243</v>
      </c>
      <c r="C52" s="24" t="s">
        <v>19</v>
      </c>
      <c r="D52" s="24" t="s">
        <v>37</v>
      </c>
      <c r="E52" s="24" t="s">
        <v>16</v>
      </c>
      <c r="F52" s="24" t="s">
        <v>38</v>
      </c>
      <c r="G52" s="24">
        <v>1</v>
      </c>
      <c r="H52" s="26">
        <v>1138584</v>
      </c>
    </row>
    <row r="53" spans="1:8" x14ac:dyDescent="0.2">
      <c r="A53" s="2"/>
      <c r="B53" s="24">
        <v>1254</v>
      </c>
      <c r="C53" s="24" t="s">
        <v>12</v>
      </c>
      <c r="D53" s="24" t="s">
        <v>13</v>
      </c>
      <c r="E53" s="24" t="s">
        <v>16</v>
      </c>
      <c r="F53" s="24" t="s">
        <v>14</v>
      </c>
      <c r="G53" s="24">
        <v>1</v>
      </c>
      <c r="H53" s="26">
        <v>42858</v>
      </c>
    </row>
    <row r="54" spans="1:8" x14ac:dyDescent="0.2">
      <c r="A54" s="2"/>
      <c r="B54" s="24">
        <v>1268</v>
      </c>
      <c r="C54" s="24" t="s">
        <v>12</v>
      </c>
      <c r="D54" s="24" t="s">
        <v>13</v>
      </c>
      <c r="E54" s="24" t="s">
        <v>23</v>
      </c>
      <c r="F54" s="24" t="s">
        <v>17</v>
      </c>
      <c r="G54" s="24">
        <v>2</v>
      </c>
      <c r="H54" s="26">
        <v>42860</v>
      </c>
    </row>
    <row r="55" spans="1:8" x14ac:dyDescent="0.2">
      <c r="A55" s="2"/>
      <c r="B55" s="24">
        <v>1271</v>
      </c>
      <c r="C55" s="24" t="s">
        <v>19</v>
      </c>
      <c r="D55" s="24" t="s">
        <v>20</v>
      </c>
      <c r="E55" s="24" t="s">
        <v>16</v>
      </c>
      <c r="F55" s="24" t="s">
        <v>24</v>
      </c>
      <c r="G55" s="24">
        <v>1</v>
      </c>
      <c r="H55" s="26">
        <v>42859</v>
      </c>
    </row>
    <row r="56" spans="1:8" x14ac:dyDescent="0.2">
      <c r="A56" s="2"/>
      <c r="B56" s="24">
        <v>1272</v>
      </c>
      <c r="C56" s="24" t="s">
        <v>19</v>
      </c>
      <c r="D56" s="24" t="s">
        <v>25</v>
      </c>
      <c r="E56" s="24" t="s">
        <v>16</v>
      </c>
      <c r="F56" s="24" t="s">
        <v>17</v>
      </c>
      <c r="G56" s="24">
        <v>1</v>
      </c>
      <c r="H56" s="26">
        <v>42859</v>
      </c>
    </row>
    <row r="57" spans="1:8" x14ac:dyDescent="0.2">
      <c r="A57" s="2"/>
      <c r="B57" s="24">
        <v>1298</v>
      </c>
      <c r="C57" s="24" t="s">
        <v>19</v>
      </c>
      <c r="D57" s="24" t="s">
        <v>134</v>
      </c>
      <c r="E57" s="24" t="s">
        <v>23</v>
      </c>
      <c r="F57" s="24" t="s">
        <v>38</v>
      </c>
      <c r="G57" s="24">
        <v>1</v>
      </c>
      <c r="H57" s="26">
        <v>42860</v>
      </c>
    </row>
    <row r="58" spans="1:8" x14ac:dyDescent="0.2">
      <c r="A58" s="2"/>
      <c r="B58" s="24">
        <v>1303</v>
      </c>
      <c r="C58" s="24" t="s">
        <v>12</v>
      </c>
      <c r="D58" s="24" t="s">
        <v>110</v>
      </c>
      <c r="E58" s="24" t="s">
        <v>16</v>
      </c>
      <c r="F58" s="24" t="s">
        <v>168</v>
      </c>
      <c r="G58" s="24" t="s">
        <v>168</v>
      </c>
      <c r="H58" s="3" t="s">
        <v>168</v>
      </c>
    </row>
    <row r="59" spans="1:8" x14ac:dyDescent="0.2">
      <c r="A59" s="2"/>
      <c r="B59" s="24">
        <v>1304</v>
      </c>
      <c r="C59" s="24" t="s">
        <v>12</v>
      </c>
      <c r="D59" s="24" t="s">
        <v>149</v>
      </c>
      <c r="E59" s="24" t="s">
        <v>16</v>
      </c>
      <c r="F59" s="24" t="s">
        <v>17</v>
      </c>
      <c r="G59" s="24">
        <v>1</v>
      </c>
      <c r="H59" s="26">
        <v>42863</v>
      </c>
    </row>
    <row r="60" spans="1:8" x14ac:dyDescent="0.2">
      <c r="A60" s="2"/>
      <c r="B60" s="24">
        <v>1311</v>
      </c>
      <c r="C60" s="24" t="s">
        <v>19</v>
      </c>
      <c r="D60" s="24" t="s">
        <v>76</v>
      </c>
      <c r="E60" s="24" t="s">
        <v>23</v>
      </c>
      <c r="F60" s="24" t="s">
        <v>24</v>
      </c>
      <c r="G60" s="24">
        <v>1</v>
      </c>
      <c r="H60" s="26">
        <v>42863</v>
      </c>
    </row>
    <row r="61" spans="1:8" x14ac:dyDescent="0.2">
      <c r="A61" s="2"/>
      <c r="B61" s="24">
        <v>1314</v>
      </c>
      <c r="C61" s="24" t="s">
        <v>19</v>
      </c>
      <c r="D61" s="24" t="s">
        <v>29</v>
      </c>
      <c r="E61" s="24" t="s">
        <v>23</v>
      </c>
      <c r="F61" s="24" t="s">
        <v>24</v>
      </c>
      <c r="G61" s="24">
        <v>1</v>
      </c>
      <c r="H61" s="26">
        <v>42863</v>
      </c>
    </row>
    <row r="62" spans="1:8" x14ac:dyDescent="0.2">
      <c r="A62" s="2"/>
      <c r="B62" s="24">
        <v>1318</v>
      </c>
      <c r="C62" s="24" t="s">
        <v>12</v>
      </c>
      <c r="D62" s="24" t="s">
        <v>92</v>
      </c>
      <c r="E62" s="24" t="s">
        <v>23</v>
      </c>
      <c r="F62" s="24" t="s">
        <v>168</v>
      </c>
      <c r="G62" s="24" t="s">
        <v>168</v>
      </c>
      <c r="H62" s="3" t="s">
        <v>168</v>
      </c>
    </row>
    <row r="63" spans="1:8" x14ac:dyDescent="0.2">
      <c r="A63" s="2"/>
      <c r="B63" s="24">
        <v>1326</v>
      </c>
      <c r="C63" s="24" t="s">
        <v>12</v>
      </c>
      <c r="D63" s="24" t="s">
        <v>13</v>
      </c>
      <c r="E63" s="24" t="s">
        <v>23</v>
      </c>
      <c r="F63" s="24" t="s">
        <v>17</v>
      </c>
      <c r="G63" s="24">
        <v>1</v>
      </c>
      <c r="H63" s="26">
        <v>42864</v>
      </c>
    </row>
    <row r="64" spans="1:8" x14ac:dyDescent="0.2">
      <c r="A64" s="2"/>
      <c r="B64" s="24">
        <v>1329</v>
      </c>
      <c r="C64" s="24" t="s">
        <v>19</v>
      </c>
      <c r="D64" s="24" t="s">
        <v>29</v>
      </c>
      <c r="E64" s="24" t="s">
        <v>16</v>
      </c>
      <c r="F64" s="24" t="s">
        <v>24</v>
      </c>
      <c r="G64" s="24">
        <v>1</v>
      </c>
      <c r="H64" s="26">
        <v>42864</v>
      </c>
    </row>
    <row r="65" spans="1:8" x14ac:dyDescent="0.2">
      <c r="A65" s="2"/>
      <c r="B65" s="24">
        <v>1331</v>
      </c>
      <c r="C65" s="24" t="s">
        <v>12</v>
      </c>
      <c r="D65" s="24" t="s">
        <v>153</v>
      </c>
      <c r="E65" s="24" t="s">
        <v>23</v>
      </c>
      <c r="F65" s="24" t="s">
        <v>17</v>
      </c>
      <c r="G65" s="24">
        <v>1</v>
      </c>
      <c r="H65" s="26">
        <v>42864</v>
      </c>
    </row>
    <row r="66" spans="1:8" x14ac:dyDescent="0.2">
      <c r="A66" s="2"/>
      <c r="B66" s="24">
        <v>1339</v>
      </c>
      <c r="C66" s="24" t="s">
        <v>12</v>
      </c>
      <c r="D66" s="24" t="s">
        <v>149</v>
      </c>
      <c r="E66" s="24" t="s">
        <v>16</v>
      </c>
      <c r="F66" s="24" t="s">
        <v>17</v>
      </c>
      <c r="G66" s="24">
        <v>1</v>
      </c>
      <c r="H66" s="26">
        <v>42865</v>
      </c>
    </row>
    <row r="67" spans="1:8" x14ac:dyDescent="0.2">
      <c r="A67" s="2"/>
      <c r="B67" s="24">
        <v>1340</v>
      </c>
      <c r="C67" s="24" t="s">
        <v>12</v>
      </c>
      <c r="D67" s="24" t="s">
        <v>153</v>
      </c>
      <c r="E67" s="24" t="s">
        <v>44</v>
      </c>
      <c r="F67" s="24" t="s">
        <v>17</v>
      </c>
      <c r="G67" s="24">
        <v>1</v>
      </c>
      <c r="H67" s="26">
        <v>42865</v>
      </c>
    </row>
    <row r="68" spans="1:8" x14ac:dyDescent="0.2">
      <c r="A68" s="2"/>
      <c r="B68" s="24">
        <v>1342</v>
      </c>
      <c r="C68" s="24" t="s">
        <v>19</v>
      </c>
      <c r="D68" s="24" t="s">
        <v>29</v>
      </c>
      <c r="E68" s="24" t="s">
        <v>16</v>
      </c>
      <c r="F68" s="24" t="s">
        <v>24</v>
      </c>
      <c r="G68" s="24">
        <v>1</v>
      </c>
      <c r="H68" s="26">
        <v>42865</v>
      </c>
    </row>
    <row r="69" spans="1:8" x14ac:dyDescent="0.2">
      <c r="A69" s="2"/>
      <c r="B69" s="24">
        <v>1345</v>
      </c>
      <c r="C69" s="24" t="s">
        <v>12</v>
      </c>
      <c r="D69" s="24" t="s">
        <v>92</v>
      </c>
      <c r="E69" s="24" t="s">
        <v>23</v>
      </c>
      <c r="F69" s="24" t="s">
        <v>24</v>
      </c>
      <c r="G69" s="24">
        <v>1</v>
      </c>
      <c r="H69" s="26">
        <v>42865</v>
      </c>
    </row>
    <row r="70" spans="1:8" x14ac:dyDescent="0.2">
      <c r="A70" s="2"/>
      <c r="B70" s="24">
        <v>1349</v>
      </c>
      <c r="C70" s="24" t="s">
        <v>12</v>
      </c>
      <c r="D70" s="24" t="s">
        <v>153</v>
      </c>
      <c r="E70" s="24" t="s">
        <v>16</v>
      </c>
      <c r="F70" s="24" t="s">
        <v>17</v>
      </c>
      <c r="G70" s="24">
        <v>1</v>
      </c>
      <c r="H70" s="26">
        <v>42866</v>
      </c>
    </row>
    <row r="71" spans="1:8" x14ac:dyDescent="0.2">
      <c r="A71" s="2"/>
      <c r="B71" s="24">
        <v>1350</v>
      </c>
      <c r="C71" s="24" t="s">
        <v>12</v>
      </c>
      <c r="D71" s="24" t="s">
        <v>13</v>
      </c>
      <c r="E71" s="24" t="s">
        <v>16</v>
      </c>
      <c r="F71" s="24" t="s">
        <v>17</v>
      </c>
      <c r="G71" s="24">
        <v>1</v>
      </c>
      <c r="H71" s="26">
        <v>42866</v>
      </c>
    </row>
    <row r="72" spans="1:8" x14ac:dyDescent="0.2">
      <c r="A72" s="2"/>
      <c r="B72" s="24">
        <v>1357</v>
      </c>
      <c r="C72" s="24" t="s">
        <v>19</v>
      </c>
      <c r="D72" s="24" t="s">
        <v>20</v>
      </c>
      <c r="E72" s="24" t="s">
        <v>16</v>
      </c>
      <c r="F72" s="24" t="s">
        <v>24</v>
      </c>
      <c r="G72" s="24">
        <v>1</v>
      </c>
      <c r="H72" s="26">
        <v>42866</v>
      </c>
    </row>
    <row r="73" spans="1:8" x14ac:dyDescent="0.2">
      <c r="A73" s="2"/>
      <c r="B73" s="24">
        <v>1390</v>
      </c>
      <c r="C73" s="24" t="s">
        <v>12</v>
      </c>
      <c r="D73" s="24" t="s">
        <v>92</v>
      </c>
      <c r="E73" s="24" t="s">
        <v>16</v>
      </c>
      <c r="F73" s="24" t="s">
        <v>24</v>
      </c>
      <c r="G73" s="24">
        <v>1</v>
      </c>
      <c r="H73" s="26">
        <v>42870</v>
      </c>
    </row>
    <row r="74" spans="1:8" x14ac:dyDescent="0.2">
      <c r="A74" s="2"/>
      <c r="B74" s="24">
        <v>1392</v>
      </c>
      <c r="C74" s="24" t="s">
        <v>12</v>
      </c>
      <c r="D74" s="24" t="s">
        <v>153</v>
      </c>
      <c r="E74" s="24" t="s">
        <v>23</v>
      </c>
      <c r="F74" s="24" t="s">
        <v>17</v>
      </c>
      <c r="G74" s="24">
        <v>1</v>
      </c>
      <c r="H74" s="26">
        <v>42871</v>
      </c>
    </row>
    <row r="75" spans="1:8" x14ac:dyDescent="0.2">
      <c r="A75" s="23"/>
      <c r="B75" s="2"/>
      <c r="C75" s="2"/>
      <c r="E75" s="2"/>
      <c r="G75" s="2"/>
      <c r="H75" s="2"/>
    </row>
    <row r="76" spans="1:8" x14ac:dyDescent="0.2">
      <c r="A76" s="26" t="s">
        <v>167</v>
      </c>
      <c r="D76" s="3"/>
      <c r="F76" s="3"/>
    </row>
    <row r="77" spans="1:8" ht="15" x14ac:dyDescent="0.25">
      <c r="A77"/>
      <c r="B77"/>
      <c r="C77"/>
      <c r="D77"/>
      <c r="E77"/>
      <c r="F77"/>
      <c r="G77" s="6"/>
      <c r="H77" s="6"/>
    </row>
    <row r="78" spans="1:8" ht="15" x14ac:dyDescent="0.25">
      <c r="A78"/>
      <c r="B78"/>
      <c r="C78"/>
      <c r="D78"/>
      <c r="E78"/>
      <c r="F78"/>
      <c r="G78" s="6"/>
      <c r="H78" s="6"/>
    </row>
    <row r="79" spans="1:8" ht="15" x14ac:dyDescent="0.25">
      <c r="A79"/>
      <c r="B79"/>
      <c r="C79"/>
      <c r="D79"/>
      <c r="E79"/>
      <c r="F79"/>
      <c r="G79" s="6"/>
      <c r="H79" s="6"/>
    </row>
    <row r="80" spans="1:8" ht="15" x14ac:dyDescent="0.25">
      <c r="A80"/>
      <c r="B80"/>
      <c r="C80"/>
      <c r="D80"/>
      <c r="E80"/>
      <c r="F80"/>
      <c r="G80" s="6"/>
      <c r="H80" s="6"/>
    </row>
    <row r="81" spans="1:8" ht="15" x14ac:dyDescent="0.25">
      <c r="A81"/>
      <c r="B81"/>
      <c r="C81"/>
      <c r="D81"/>
      <c r="E81"/>
      <c r="F81"/>
      <c r="G81" s="6"/>
      <c r="H81" s="6"/>
    </row>
    <row r="82" spans="1:8" ht="15" x14ac:dyDescent="0.25">
      <c r="A82"/>
      <c r="B82"/>
      <c r="C82"/>
      <c r="D82"/>
      <c r="E82"/>
      <c r="F82"/>
      <c r="G82" s="6"/>
      <c r="H82" s="6"/>
    </row>
    <row r="83" spans="1:8" ht="15" x14ac:dyDescent="0.25">
      <c r="A83"/>
      <c r="B83"/>
      <c r="C83"/>
      <c r="D83"/>
      <c r="E83"/>
      <c r="F83"/>
      <c r="G83" s="6"/>
      <c r="H83" s="6"/>
    </row>
    <row r="84" spans="1:8" ht="15" x14ac:dyDescent="0.25">
      <c r="A84"/>
      <c r="B84"/>
      <c r="C84"/>
      <c r="D84"/>
      <c r="E84"/>
      <c r="F84"/>
      <c r="G84" s="6"/>
      <c r="H84" s="6"/>
    </row>
    <row r="85" spans="1:8" ht="15" x14ac:dyDescent="0.25">
      <c r="A85"/>
      <c r="B85"/>
      <c r="C85"/>
      <c r="D85"/>
      <c r="E85"/>
      <c r="F85"/>
      <c r="G85" s="6"/>
      <c r="H85" s="6"/>
    </row>
    <row r="86" spans="1:8" ht="15" x14ac:dyDescent="0.25">
      <c r="A86"/>
      <c r="B86"/>
      <c r="C86"/>
      <c r="D86"/>
      <c r="E86"/>
      <c r="F86"/>
      <c r="G86" s="6"/>
      <c r="H86" s="6"/>
    </row>
    <row r="87" spans="1:8" ht="15" x14ac:dyDescent="0.25">
      <c r="A87"/>
      <c r="B87"/>
      <c r="C87"/>
      <c r="D87"/>
      <c r="E87"/>
      <c r="F87"/>
      <c r="G87" s="6"/>
      <c r="H87" s="6"/>
    </row>
    <row r="88" spans="1:8" ht="15" x14ac:dyDescent="0.25">
      <c r="A88"/>
      <c r="B88"/>
      <c r="C88"/>
      <c r="D88"/>
      <c r="E88"/>
      <c r="F88"/>
      <c r="G88" s="6"/>
      <c r="H88" s="6"/>
    </row>
    <row r="89" spans="1:8" ht="15" x14ac:dyDescent="0.25">
      <c r="A89"/>
      <c r="B89"/>
      <c r="C89"/>
      <c r="D89"/>
      <c r="E89"/>
      <c r="F89"/>
      <c r="G89" s="6"/>
      <c r="H89" s="6"/>
    </row>
    <row r="90" spans="1:8" ht="15" x14ac:dyDescent="0.25">
      <c r="A90"/>
      <c r="B90"/>
      <c r="C90"/>
      <c r="D90"/>
      <c r="E90"/>
      <c r="F90"/>
      <c r="G90" s="6"/>
      <c r="H90" s="6"/>
    </row>
    <row r="91" spans="1:8" ht="15" x14ac:dyDescent="0.25">
      <c r="A91"/>
      <c r="B91"/>
      <c r="C91"/>
      <c r="D91"/>
      <c r="E91"/>
      <c r="F91"/>
      <c r="G91" s="6"/>
      <c r="H91" s="6"/>
    </row>
    <row r="92" spans="1:8" ht="15" x14ac:dyDescent="0.25">
      <c r="A92"/>
      <c r="B92"/>
      <c r="C92"/>
      <c r="D92"/>
      <c r="E92"/>
      <c r="F92"/>
      <c r="G92" s="6"/>
      <c r="H92" s="6"/>
    </row>
    <row r="93" spans="1:8" ht="15" x14ac:dyDescent="0.25">
      <c r="A93"/>
      <c r="B93"/>
      <c r="C93"/>
      <c r="D93"/>
      <c r="E93"/>
      <c r="F93"/>
      <c r="G93" s="6"/>
      <c r="H93" s="6"/>
    </row>
    <row r="94" spans="1:8" ht="15" x14ac:dyDescent="0.25">
      <c r="A94"/>
      <c r="B94"/>
      <c r="C94"/>
      <c r="D94"/>
      <c r="E94"/>
      <c r="F94"/>
      <c r="G94" s="6"/>
      <c r="H94" s="6"/>
    </row>
    <row r="95" spans="1:8" ht="15" x14ac:dyDescent="0.25">
      <c r="A95"/>
      <c r="B95"/>
      <c r="C95"/>
      <c r="D95"/>
      <c r="E95"/>
      <c r="F95"/>
      <c r="G95" s="6"/>
      <c r="H95" s="6"/>
    </row>
    <row r="96" spans="1:8" ht="15" x14ac:dyDescent="0.25">
      <c r="A96"/>
      <c r="B96"/>
      <c r="C96"/>
      <c r="D96"/>
      <c r="E96"/>
      <c r="F96"/>
      <c r="G96" s="6"/>
      <c r="H96" s="6"/>
    </row>
    <row r="97" spans="1:8" ht="15" x14ac:dyDescent="0.25">
      <c r="A97"/>
      <c r="B97"/>
      <c r="C97"/>
      <c r="D97"/>
      <c r="E97"/>
      <c r="F97"/>
      <c r="G97" s="6"/>
      <c r="H97" s="6"/>
    </row>
    <row r="98" spans="1:8" ht="15" x14ac:dyDescent="0.25">
      <c r="A98"/>
      <c r="B98"/>
      <c r="C98"/>
      <c r="D98"/>
      <c r="E98"/>
      <c r="F98"/>
      <c r="G98" s="6"/>
      <c r="H98" s="6"/>
    </row>
    <row r="99" spans="1:8" ht="15" x14ac:dyDescent="0.25">
      <c r="A99"/>
      <c r="B99"/>
      <c r="C99"/>
      <c r="D99"/>
      <c r="E99"/>
      <c r="F99"/>
      <c r="G99" s="6"/>
      <c r="H99" s="6"/>
    </row>
    <row r="100" spans="1:8" ht="15" x14ac:dyDescent="0.25">
      <c r="A100"/>
      <c r="B100"/>
      <c r="C100"/>
      <c r="D100"/>
      <c r="E100"/>
      <c r="F100"/>
      <c r="G100" s="6"/>
      <c r="H100" s="6"/>
    </row>
    <row r="101" spans="1:8" ht="15" x14ac:dyDescent="0.25">
      <c r="A101"/>
      <c r="B101"/>
      <c r="C101"/>
      <c r="D101"/>
      <c r="E101"/>
      <c r="F101"/>
      <c r="G101" s="6"/>
      <c r="H101" s="6"/>
    </row>
    <row r="102" spans="1:8" ht="15" x14ac:dyDescent="0.25">
      <c r="A102"/>
      <c r="B102"/>
      <c r="C102"/>
      <c r="D102"/>
      <c r="E102"/>
      <c r="F102"/>
      <c r="G102" s="6"/>
      <c r="H102" s="6"/>
    </row>
    <row r="103" spans="1:8" ht="15" x14ac:dyDescent="0.25">
      <c r="A103"/>
      <c r="B103"/>
      <c r="C103"/>
      <c r="D103"/>
      <c r="E103"/>
      <c r="F103"/>
      <c r="G103" s="6"/>
      <c r="H103" s="6"/>
    </row>
    <row r="104" spans="1:8" ht="15" x14ac:dyDescent="0.25">
      <c r="A104"/>
      <c r="B104"/>
      <c r="C104"/>
      <c r="D104"/>
      <c r="E104"/>
      <c r="F104"/>
      <c r="G104" s="6"/>
      <c r="H104" s="6"/>
    </row>
  </sheetData>
  <sheetProtection selectLockedCells="1" pivotTables="0" selectUnlockedCells="1"/>
  <mergeCells count="2">
    <mergeCell ref="A1:E1"/>
    <mergeCell ref="F1:H1"/>
  </mergeCells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P30"/>
  <sheetViews>
    <sheetView showGridLines="0" topLeftCell="D1" workbookViewId="0">
      <selection activeCell="Q1" sqref="Q1:XFD1048576"/>
    </sheetView>
  </sheetViews>
  <sheetFormatPr defaultColWidth="0" defaultRowHeight="15" x14ac:dyDescent="0.25"/>
  <cols>
    <col min="1" max="1" width="15" customWidth="1"/>
    <col min="2" max="2" width="8.42578125" customWidth="1"/>
    <col min="3" max="3" width="9.140625" customWidth="1"/>
    <col min="4" max="4" width="9.42578125" customWidth="1"/>
    <col min="5" max="5" width="12.7109375" customWidth="1"/>
    <col min="6" max="6" width="15.140625" customWidth="1"/>
    <col min="7" max="7" width="9.140625" customWidth="1"/>
    <col min="8" max="8" width="20" customWidth="1"/>
    <col min="9" max="9" width="12.7109375" customWidth="1"/>
    <col min="10" max="10" width="15.140625" style="6" customWidth="1"/>
    <col min="11" max="15" width="9.140625" customWidth="1"/>
    <col min="16" max="16" width="7.28515625" customWidth="1"/>
    <col min="17" max="16384" width="9.140625" hidden="1"/>
  </cols>
  <sheetData>
    <row r="1" spans="1:16" ht="54.75" customHeight="1" x14ac:dyDescent="0.45">
      <c r="A1" s="133" t="s">
        <v>214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4">
        <f ca="1">TODAY()</f>
        <v>44272</v>
      </c>
      <c r="M1" s="134"/>
      <c r="N1" s="134"/>
      <c r="O1" s="134"/>
    </row>
    <row r="2" spans="1:16" ht="4.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9"/>
      <c r="K2" s="92"/>
      <c r="L2" s="92"/>
      <c r="M2" s="92"/>
      <c r="N2" s="92"/>
      <c r="O2" s="92"/>
      <c r="P2" s="92"/>
    </row>
    <row r="3" spans="1:16" s="14" customFormat="1" ht="14.25" customHeight="1" x14ac:dyDescent="0.25">
      <c r="J3" s="95"/>
    </row>
    <row r="4" spans="1:16" x14ac:dyDescent="0.25">
      <c r="A4" s="132" t="s">
        <v>213</v>
      </c>
      <c r="B4" s="132"/>
      <c r="D4" s="20" t="s">
        <v>2</v>
      </c>
      <c r="E4" s="20" t="s">
        <v>6</v>
      </c>
      <c r="F4" s="29" t="s">
        <v>215</v>
      </c>
      <c r="H4" s="20" t="s">
        <v>219</v>
      </c>
      <c r="I4" s="20" t="s">
        <v>6</v>
      </c>
      <c r="J4" s="29" t="s">
        <v>215</v>
      </c>
      <c r="L4" s="137" t="s">
        <v>220</v>
      </c>
      <c r="M4" s="137"/>
      <c r="N4" s="137"/>
      <c r="O4" s="111"/>
    </row>
    <row r="5" spans="1:16" x14ac:dyDescent="0.25">
      <c r="A5" s="106" t="s">
        <v>6</v>
      </c>
      <c r="B5" s="31" t="s">
        <v>193</v>
      </c>
      <c r="D5" s="1" t="s">
        <v>19</v>
      </c>
      <c r="E5" s="1" t="s">
        <v>16</v>
      </c>
      <c r="F5" s="30">
        <v>16</v>
      </c>
      <c r="H5" s="1" t="s">
        <v>24</v>
      </c>
      <c r="I5" s="1" t="s">
        <v>16</v>
      </c>
      <c r="J5" s="30">
        <v>21</v>
      </c>
      <c r="L5" s="85"/>
      <c r="M5" s="85"/>
      <c r="N5" s="108"/>
      <c r="O5" s="32"/>
    </row>
    <row r="6" spans="1:16" x14ac:dyDescent="0.25">
      <c r="A6" s="29" t="s">
        <v>16</v>
      </c>
      <c r="B6" s="30">
        <v>39</v>
      </c>
      <c r="D6" s="1"/>
      <c r="E6" s="1" t="s">
        <v>44</v>
      </c>
      <c r="F6" s="30">
        <v>2</v>
      </c>
      <c r="H6" s="1"/>
      <c r="I6" s="1" t="s">
        <v>44</v>
      </c>
      <c r="J6" s="30">
        <v>3</v>
      </c>
      <c r="L6" s="131" t="s">
        <v>223</v>
      </c>
      <c r="M6" s="131"/>
      <c r="N6" s="131"/>
      <c r="O6" s="32"/>
    </row>
    <row r="7" spans="1:16" x14ac:dyDescent="0.25">
      <c r="A7" s="29" t="s">
        <v>44</v>
      </c>
      <c r="B7" s="30">
        <v>5</v>
      </c>
      <c r="D7" s="1"/>
      <c r="E7" s="1" t="s">
        <v>23</v>
      </c>
      <c r="F7" s="30">
        <v>10</v>
      </c>
      <c r="H7" s="1"/>
      <c r="I7" s="1" t="s">
        <v>23</v>
      </c>
      <c r="J7" s="30">
        <v>13</v>
      </c>
      <c r="L7" s="85"/>
      <c r="M7" s="85"/>
      <c r="N7" s="108"/>
      <c r="O7" s="32"/>
    </row>
    <row r="8" spans="1:16" x14ac:dyDescent="0.25">
      <c r="A8" s="29" t="s">
        <v>23</v>
      </c>
      <c r="B8" s="30">
        <v>23</v>
      </c>
      <c r="D8" s="1"/>
      <c r="E8" s="1"/>
      <c r="F8" s="30"/>
      <c r="H8" s="1"/>
      <c r="I8" s="1"/>
      <c r="J8" s="30"/>
      <c r="L8" s="85"/>
      <c r="M8" s="85"/>
      <c r="N8" s="108"/>
      <c r="O8" s="32"/>
    </row>
    <row r="9" spans="1:16" x14ac:dyDescent="0.25">
      <c r="A9" s="29" t="s">
        <v>167</v>
      </c>
      <c r="B9" s="30">
        <v>67</v>
      </c>
      <c r="D9" s="1" t="s">
        <v>12</v>
      </c>
      <c r="E9" s="1" t="s">
        <v>16</v>
      </c>
      <c r="F9" s="30">
        <v>23</v>
      </c>
      <c r="H9" s="1" t="s">
        <v>17</v>
      </c>
      <c r="I9" s="1" t="s">
        <v>16</v>
      </c>
      <c r="J9" s="30">
        <v>13</v>
      </c>
      <c r="L9" s="85"/>
      <c r="M9" s="85"/>
      <c r="N9" s="108"/>
      <c r="O9" s="32"/>
    </row>
    <row r="10" spans="1:16" x14ac:dyDescent="0.25">
      <c r="D10" s="1"/>
      <c r="E10" s="1" t="s">
        <v>44</v>
      </c>
      <c r="F10" s="30">
        <v>3</v>
      </c>
      <c r="H10" s="1"/>
      <c r="I10" s="1" t="s">
        <v>44</v>
      </c>
      <c r="J10" s="30">
        <v>2</v>
      </c>
      <c r="L10" s="85"/>
      <c r="M10" s="85"/>
      <c r="N10" s="108"/>
      <c r="O10" s="32"/>
    </row>
    <row r="11" spans="1:16" x14ac:dyDescent="0.25">
      <c r="A11" s="136" t="s">
        <v>220</v>
      </c>
      <c r="B11" s="136"/>
      <c r="D11" s="1"/>
      <c r="E11" s="1" t="s">
        <v>23</v>
      </c>
      <c r="F11" s="30">
        <v>13</v>
      </c>
      <c r="H11" s="1"/>
      <c r="I11" s="1" t="s">
        <v>23</v>
      </c>
      <c r="J11" s="30">
        <v>5</v>
      </c>
      <c r="L11" s="85"/>
      <c r="M11" s="85"/>
      <c r="N11" s="108"/>
      <c r="O11" s="32"/>
    </row>
    <row r="12" spans="1:16" x14ac:dyDescent="0.25">
      <c r="A12" s="33"/>
      <c r="B12" s="33"/>
      <c r="D12" s="1"/>
      <c r="E12" s="1"/>
      <c r="F12" s="30"/>
      <c r="H12" s="1"/>
      <c r="I12" s="1"/>
      <c r="J12" s="30"/>
      <c r="L12" s="85"/>
      <c r="M12" s="85"/>
      <c r="N12" s="108"/>
      <c r="O12" s="32"/>
    </row>
    <row r="13" spans="1:16" x14ac:dyDescent="0.25">
      <c r="A13" s="138" t="s">
        <v>209</v>
      </c>
      <c r="B13" s="138"/>
      <c r="D13" s="1" t="s">
        <v>167</v>
      </c>
      <c r="E13" s="1"/>
      <c r="F13" s="30">
        <v>67</v>
      </c>
      <c r="H13" s="1" t="s">
        <v>38</v>
      </c>
      <c r="I13" s="1" t="s">
        <v>16</v>
      </c>
      <c r="J13" s="30">
        <v>1</v>
      </c>
      <c r="L13" s="85"/>
      <c r="M13" s="85"/>
      <c r="N13" s="108"/>
      <c r="O13" s="32"/>
    </row>
    <row r="14" spans="1:16" x14ac:dyDescent="0.25">
      <c r="A14" s="33"/>
      <c r="B14" s="33"/>
      <c r="H14" s="1"/>
      <c r="I14" s="1" t="s">
        <v>23</v>
      </c>
      <c r="J14" s="30">
        <v>1</v>
      </c>
      <c r="L14" s="85"/>
      <c r="M14" s="85"/>
      <c r="N14" s="108"/>
      <c r="O14" s="32"/>
    </row>
    <row r="15" spans="1:16" x14ac:dyDescent="0.25">
      <c r="A15" s="33"/>
      <c r="B15" s="33"/>
      <c r="H15" s="1"/>
      <c r="I15" s="1"/>
      <c r="J15" s="30"/>
      <c r="L15" s="85"/>
      <c r="M15" s="85"/>
      <c r="N15" s="108"/>
      <c r="O15" s="32"/>
    </row>
    <row r="16" spans="1:16" x14ac:dyDescent="0.25">
      <c r="A16" s="33"/>
      <c r="B16" s="33"/>
      <c r="D16" s="135" t="s">
        <v>220</v>
      </c>
      <c r="E16" s="135"/>
      <c r="F16" s="135"/>
      <c r="H16" s="1" t="s">
        <v>14</v>
      </c>
      <c r="I16" s="1" t="s">
        <v>16</v>
      </c>
      <c r="J16" s="30">
        <v>3</v>
      </c>
      <c r="L16" s="130" t="s">
        <v>222</v>
      </c>
      <c r="M16" s="130"/>
      <c r="N16" s="130"/>
      <c r="O16" s="32"/>
    </row>
    <row r="17" spans="1:14" x14ac:dyDescent="0.25">
      <c r="A17" s="33"/>
      <c r="B17" s="33"/>
      <c r="D17" s="12"/>
      <c r="E17" s="12"/>
      <c r="F17" s="12"/>
      <c r="H17" s="1"/>
      <c r="I17" s="1" t="s">
        <v>23</v>
      </c>
      <c r="J17" s="30">
        <v>2</v>
      </c>
      <c r="L17" s="85"/>
      <c r="M17" s="85"/>
      <c r="N17" s="85"/>
    </row>
    <row r="18" spans="1:14" x14ac:dyDescent="0.25">
      <c r="A18" s="33"/>
      <c r="B18" s="33"/>
      <c r="D18" s="129" t="s">
        <v>221</v>
      </c>
      <c r="E18" s="129"/>
      <c r="F18" s="107"/>
      <c r="H18" s="1"/>
      <c r="I18" s="1"/>
      <c r="J18" s="30"/>
      <c r="L18" s="85"/>
      <c r="M18" s="85"/>
      <c r="N18" s="85"/>
    </row>
    <row r="19" spans="1:14" x14ac:dyDescent="0.25">
      <c r="A19" s="33"/>
      <c r="B19" s="33"/>
      <c r="D19" s="12"/>
      <c r="E19" s="12"/>
      <c r="F19" s="12"/>
      <c r="H19" s="1" t="s">
        <v>168</v>
      </c>
      <c r="I19" s="1" t="s">
        <v>16</v>
      </c>
      <c r="J19" s="30">
        <v>1</v>
      </c>
      <c r="L19" s="85"/>
      <c r="M19" s="85"/>
      <c r="N19" s="85"/>
    </row>
    <row r="20" spans="1:14" x14ac:dyDescent="0.25">
      <c r="A20" s="33"/>
      <c r="B20" s="33"/>
      <c r="D20" s="12"/>
      <c r="E20" s="12"/>
      <c r="F20" s="12"/>
      <c r="H20" s="1"/>
      <c r="I20" s="1" t="s">
        <v>23</v>
      </c>
      <c r="J20" s="30">
        <v>2</v>
      </c>
      <c r="L20" s="85"/>
      <c r="M20" s="85"/>
      <c r="N20" s="85"/>
    </row>
    <row r="21" spans="1:14" x14ac:dyDescent="0.25">
      <c r="A21" s="33"/>
      <c r="B21" s="33"/>
      <c r="D21" s="12"/>
      <c r="E21" s="12"/>
      <c r="F21" s="12"/>
      <c r="H21" s="1"/>
      <c r="I21" s="1"/>
      <c r="J21" s="30"/>
      <c r="L21" s="85"/>
      <c r="M21" s="85"/>
      <c r="N21" s="85"/>
    </row>
    <row r="22" spans="1:14" x14ac:dyDescent="0.25">
      <c r="A22" s="33"/>
      <c r="B22" s="33"/>
      <c r="D22" s="12"/>
      <c r="E22" s="12"/>
      <c r="F22" s="12"/>
      <c r="H22" s="1" t="s">
        <v>167</v>
      </c>
      <c r="I22" s="1"/>
      <c r="J22" s="30">
        <v>67</v>
      </c>
      <c r="L22" s="85"/>
      <c r="M22" s="85"/>
      <c r="N22" s="85"/>
    </row>
    <row r="23" spans="1:14" x14ac:dyDescent="0.25">
      <c r="D23" s="12"/>
      <c r="E23" s="12"/>
      <c r="F23" s="12"/>
      <c r="L23" s="85"/>
      <c r="M23" s="85"/>
      <c r="N23" s="85"/>
    </row>
    <row r="24" spans="1:14" x14ac:dyDescent="0.25">
      <c r="D24" s="12"/>
      <c r="E24" s="12"/>
      <c r="F24" s="12"/>
      <c r="L24" s="85"/>
      <c r="M24" s="85"/>
      <c r="N24" s="85"/>
    </row>
    <row r="25" spans="1:14" x14ac:dyDescent="0.25">
      <c r="D25" s="12"/>
      <c r="E25" s="12"/>
      <c r="F25" s="12"/>
      <c r="L25" s="85"/>
      <c r="M25" s="85"/>
      <c r="N25" s="85"/>
    </row>
    <row r="26" spans="1:14" x14ac:dyDescent="0.25">
      <c r="D26" s="129" t="s">
        <v>222</v>
      </c>
      <c r="E26" s="129"/>
      <c r="F26" s="129"/>
    </row>
    <row r="27" spans="1:14" x14ac:dyDescent="0.25">
      <c r="D27" s="12"/>
      <c r="E27" s="12"/>
      <c r="F27" s="12"/>
    </row>
    <row r="28" spans="1:14" x14ac:dyDescent="0.25">
      <c r="D28" s="12"/>
      <c r="E28" s="12"/>
      <c r="F28" s="12"/>
    </row>
    <row r="29" spans="1:14" x14ac:dyDescent="0.25">
      <c r="D29" s="12"/>
      <c r="E29" s="12"/>
      <c r="F29" s="12"/>
    </row>
    <row r="30" spans="1:14" x14ac:dyDescent="0.25">
      <c r="D30" s="12"/>
      <c r="E30" s="12"/>
      <c r="F30" s="12"/>
    </row>
  </sheetData>
  <mergeCells count="11">
    <mergeCell ref="D26:F26"/>
    <mergeCell ref="L16:N16"/>
    <mergeCell ref="L6:N6"/>
    <mergeCell ref="A4:B4"/>
    <mergeCell ref="A1:K1"/>
    <mergeCell ref="L1:O1"/>
    <mergeCell ref="D16:F16"/>
    <mergeCell ref="A11:B11"/>
    <mergeCell ref="L4:N4"/>
    <mergeCell ref="A13:B13"/>
    <mergeCell ref="D18:E18"/>
  </mergeCells>
  <pageMargins left="0.511811024" right="0.511811024" top="0.78740157499999996" bottom="0.78740157499999996" header="0.31496062000000002" footer="0.31496062000000002"/>
  <pageSetup paperSize="9" orientation="portrait" verticalDpi="0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/>
  <dimension ref="A1:N86"/>
  <sheetViews>
    <sheetView showGridLines="0" topLeftCell="B1" workbookViewId="0">
      <selection activeCell="M1" sqref="M1:XFD1048576"/>
    </sheetView>
  </sheetViews>
  <sheetFormatPr defaultColWidth="0" defaultRowHeight="15" x14ac:dyDescent="0.25"/>
  <cols>
    <col min="1" max="1" width="24.5703125" style="1" customWidth="1"/>
    <col min="2" max="2" width="16.85546875" style="29" customWidth="1"/>
    <col min="3" max="3" width="18.140625" customWidth="1"/>
    <col min="4" max="4" width="3.7109375" style="14" customWidth="1"/>
    <col min="5" max="5" width="15.7109375" customWidth="1"/>
    <col min="6" max="6" width="14" customWidth="1"/>
    <col min="7" max="7" width="34.42578125" customWidth="1"/>
    <col min="8" max="8" width="7.28515625" style="14" customWidth="1"/>
    <col min="9" max="9" width="9.140625" customWidth="1"/>
    <col min="10" max="10" width="11" customWidth="1"/>
    <col min="11" max="11" width="9.140625" customWidth="1"/>
    <col min="12" max="12" width="7" customWidth="1"/>
    <col min="13" max="14" width="0" hidden="1" customWidth="1"/>
    <col min="15" max="16384" width="9.140625" hidden="1"/>
  </cols>
  <sheetData>
    <row r="1" spans="1:12" ht="51" customHeight="1" x14ac:dyDescent="0.5">
      <c r="A1" s="144" t="s">
        <v>211</v>
      </c>
      <c r="B1" s="144"/>
      <c r="C1" s="144"/>
      <c r="D1" s="144"/>
      <c r="E1" s="144"/>
      <c r="F1" s="144"/>
      <c r="G1" s="144"/>
      <c r="I1" s="139">
        <f ca="1">TODAY()</f>
        <v>44272</v>
      </c>
      <c r="J1" s="139"/>
      <c r="K1" s="139"/>
    </row>
    <row r="2" spans="1:12" ht="5.25" customHeight="1" x14ac:dyDescent="0.5">
      <c r="A2" s="105"/>
      <c r="B2" s="105"/>
      <c r="C2" s="105"/>
      <c r="D2" s="105"/>
      <c r="E2" s="105"/>
      <c r="F2" s="105"/>
      <c r="G2" s="105"/>
      <c r="H2" s="13"/>
      <c r="I2" s="13"/>
      <c r="J2" s="13"/>
      <c r="K2" s="13"/>
      <c r="L2" s="13"/>
    </row>
    <row r="3" spans="1:12" ht="12.75" customHeight="1" x14ac:dyDescent="0.5">
      <c r="A3" s="47"/>
      <c r="B3" s="47"/>
      <c r="C3" s="47"/>
      <c r="D3" s="47"/>
      <c r="E3" s="47"/>
      <c r="F3" s="47"/>
      <c r="G3" s="47"/>
      <c r="I3" s="14"/>
      <c r="J3" s="14"/>
      <c r="K3" s="14"/>
      <c r="L3" s="14"/>
    </row>
    <row r="4" spans="1:12" s="14" customFormat="1" ht="14.25" customHeight="1" x14ac:dyDescent="0.5">
      <c r="A4" s="140" t="s">
        <v>211</v>
      </c>
      <c r="B4" s="141"/>
      <c r="C4" s="141"/>
      <c r="D4" s="47"/>
      <c r="E4" s="140" t="s">
        <v>212</v>
      </c>
      <c r="F4" s="141"/>
      <c r="G4" s="141"/>
    </row>
    <row r="5" spans="1:12" x14ac:dyDescent="0.25">
      <c r="A5" s="20" t="s">
        <v>3</v>
      </c>
      <c r="B5" s="20" t="s">
        <v>11</v>
      </c>
      <c r="C5" s="29" t="s">
        <v>169</v>
      </c>
      <c r="E5" s="29" t="s">
        <v>174</v>
      </c>
      <c r="F5" s="29" t="s">
        <v>175</v>
      </c>
      <c r="G5" s="45" t="s">
        <v>182</v>
      </c>
    </row>
    <row r="6" spans="1:12" x14ac:dyDescent="0.25">
      <c r="A6" s="22" t="s">
        <v>153</v>
      </c>
      <c r="B6" s="21" t="s">
        <v>173</v>
      </c>
      <c r="C6" s="30">
        <v>4</v>
      </c>
      <c r="E6" s="29" t="s">
        <v>178</v>
      </c>
      <c r="F6" s="29">
        <v>30</v>
      </c>
      <c r="G6" s="46" t="s">
        <v>186</v>
      </c>
    </row>
    <row r="7" spans="1:12" x14ac:dyDescent="0.25">
      <c r="A7" s="22"/>
      <c r="B7" s="1"/>
      <c r="C7" s="30"/>
      <c r="E7" s="29" t="s">
        <v>177</v>
      </c>
      <c r="F7" s="29">
        <v>30</v>
      </c>
      <c r="G7" s="46" t="s">
        <v>187</v>
      </c>
    </row>
    <row r="8" spans="1:12" x14ac:dyDescent="0.25">
      <c r="A8" s="22" t="s">
        <v>59</v>
      </c>
      <c r="B8" s="21" t="s">
        <v>173</v>
      </c>
      <c r="C8" s="30">
        <v>1</v>
      </c>
      <c r="E8" s="29" t="s">
        <v>176</v>
      </c>
      <c r="F8" s="29">
        <v>40</v>
      </c>
      <c r="G8" s="46" t="s">
        <v>188</v>
      </c>
    </row>
    <row r="9" spans="1:12" x14ac:dyDescent="0.25">
      <c r="A9" s="22"/>
      <c r="B9" s="1"/>
      <c r="C9" s="30"/>
      <c r="E9" s="31"/>
      <c r="F9" s="29">
        <v>100</v>
      </c>
      <c r="G9" s="44"/>
    </row>
    <row r="10" spans="1:12" x14ac:dyDescent="0.25">
      <c r="A10" s="22" t="s">
        <v>76</v>
      </c>
      <c r="B10" s="21" t="s">
        <v>173</v>
      </c>
      <c r="C10" s="30">
        <v>1</v>
      </c>
    </row>
    <row r="11" spans="1:12" x14ac:dyDescent="0.25">
      <c r="A11" s="22"/>
      <c r="B11" s="1"/>
      <c r="C11" s="30"/>
      <c r="E11" s="34" t="s">
        <v>183</v>
      </c>
    </row>
    <row r="12" spans="1:12" x14ac:dyDescent="0.25">
      <c r="A12" s="22" t="s">
        <v>136</v>
      </c>
      <c r="B12" s="21" t="s">
        <v>173</v>
      </c>
      <c r="C12" s="30">
        <v>1</v>
      </c>
      <c r="E12" s="103" t="s">
        <v>179</v>
      </c>
      <c r="F12" s="104">
        <f>GETPIVOTDATA("DATA
ABERTURA",$A$5)</f>
        <v>26</v>
      </c>
    </row>
    <row r="13" spans="1:12" x14ac:dyDescent="0.25">
      <c r="A13" s="22"/>
      <c r="B13" s="1"/>
      <c r="C13" s="30"/>
      <c r="E13" s="39" t="s">
        <v>189</v>
      </c>
      <c r="F13" s="39" t="s">
        <v>190</v>
      </c>
      <c r="G13" s="39" t="s">
        <v>191</v>
      </c>
    </row>
    <row r="14" spans="1:12" x14ac:dyDescent="0.25">
      <c r="A14" s="22" t="s">
        <v>134</v>
      </c>
      <c r="B14" s="21" t="s">
        <v>173</v>
      </c>
      <c r="C14" s="30">
        <v>1</v>
      </c>
      <c r="E14" s="40" t="s">
        <v>180</v>
      </c>
      <c r="F14" s="41">
        <v>0</v>
      </c>
      <c r="G14" s="42">
        <v>0</v>
      </c>
    </row>
    <row r="15" spans="1:12" x14ac:dyDescent="0.25">
      <c r="A15" s="22"/>
      <c r="B15" s="1"/>
      <c r="C15" s="30"/>
      <c r="E15" s="40" t="s">
        <v>181</v>
      </c>
      <c r="F15" s="43">
        <f>-COS(PI()*$F$12/$F$9)</f>
        <v>-0.68454710592868862</v>
      </c>
      <c r="G15" s="43">
        <f>SIN(PI()*$F$12/$F$9)</f>
        <v>0.72896862742141155</v>
      </c>
    </row>
    <row r="16" spans="1:12" x14ac:dyDescent="0.25">
      <c r="A16" s="22" t="s">
        <v>110</v>
      </c>
      <c r="B16" s="21" t="s">
        <v>173</v>
      </c>
      <c r="C16" s="30">
        <v>1</v>
      </c>
      <c r="E16" s="1"/>
      <c r="F16" s="1"/>
      <c r="G16" s="1"/>
    </row>
    <row r="17" spans="1:8" x14ac:dyDescent="0.25">
      <c r="A17" s="22"/>
      <c r="B17" s="1"/>
      <c r="C17" s="30"/>
      <c r="E17" s="142" t="s">
        <v>207</v>
      </c>
      <c r="F17" s="142"/>
      <c r="G17" s="142"/>
    </row>
    <row r="18" spans="1:8" x14ac:dyDescent="0.25">
      <c r="A18" s="22" t="s">
        <v>37</v>
      </c>
      <c r="B18" s="21" t="s">
        <v>173</v>
      </c>
      <c r="C18" s="30">
        <v>1</v>
      </c>
      <c r="E18" s="96"/>
      <c r="F18" s="96"/>
      <c r="G18" s="96"/>
    </row>
    <row r="19" spans="1:8" x14ac:dyDescent="0.25">
      <c r="A19" s="22"/>
      <c r="B19" s="1"/>
      <c r="C19" s="30"/>
      <c r="E19" s="143" t="s">
        <v>208</v>
      </c>
      <c r="F19" s="143"/>
      <c r="G19" s="101" t="s">
        <v>210</v>
      </c>
      <c r="H19" s="102"/>
    </row>
    <row r="20" spans="1:8" x14ac:dyDescent="0.25">
      <c r="A20" s="22" t="s">
        <v>92</v>
      </c>
      <c r="B20" s="21" t="s">
        <v>173</v>
      </c>
      <c r="C20" s="30">
        <v>3</v>
      </c>
      <c r="E20" s="96"/>
      <c r="F20" s="96"/>
      <c r="G20" s="96"/>
    </row>
    <row r="21" spans="1:8" x14ac:dyDescent="0.25">
      <c r="A21" s="22"/>
      <c r="B21" s="1"/>
      <c r="C21" s="30"/>
      <c r="E21" s="100"/>
      <c r="F21" s="100"/>
      <c r="G21" s="96"/>
    </row>
    <row r="22" spans="1:8" x14ac:dyDescent="0.25">
      <c r="A22" s="22" t="s">
        <v>20</v>
      </c>
      <c r="B22" s="21" t="s">
        <v>173</v>
      </c>
      <c r="C22" s="30">
        <v>2</v>
      </c>
      <c r="E22" s="96"/>
      <c r="F22" s="96"/>
      <c r="G22" s="96"/>
    </row>
    <row r="23" spans="1:8" x14ac:dyDescent="0.25">
      <c r="A23" s="22"/>
      <c r="B23" s="1"/>
      <c r="C23" s="30"/>
      <c r="E23" s="96"/>
      <c r="F23" s="96"/>
      <c r="G23" s="96"/>
    </row>
    <row r="24" spans="1:8" x14ac:dyDescent="0.25">
      <c r="A24" s="22" t="s">
        <v>25</v>
      </c>
      <c r="B24" s="21" t="s">
        <v>173</v>
      </c>
      <c r="C24" s="30">
        <v>3</v>
      </c>
      <c r="E24" s="96"/>
      <c r="F24" s="96"/>
      <c r="G24" s="96"/>
    </row>
    <row r="25" spans="1:8" x14ac:dyDescent="0.25">
      <c r="A25" s="22"/>
      <c r="B25" s="1"/>
      <c r="C25" s="30"/>
      <c r="E25" s="96"/>
      <c r="F25" s="96"/>
      <c r="G25" s="96"/>
    </row>
    <row r="26" spans="1:8" x14ac:dyDescent="0.25">
      <c r="A26" s="22" t="s">
        <v>149</v>
      </c>
      <c r="B26" s="21" t="s">
        <v>173</v>
      </c>
      <c r="C26" s="30">
        <v>2</v>
      </c>
      <c r="E26" s="96"/>
      <c r="F26" s="96"/>
      <c r="G26" s="96"/>
    </row>
    <row r="27" spans="1:8" x14ac:dyDescent="0.25">
      <c r="A27" s="22"/>
      <c r="B27" s="1"/>
      <c r="C27" s="30"/>
      <c r="E27" s="96"/>
      <c r="F27" s="96"/>
      <c r="G27" s="96"/>
    </row>
    <row r="28" spans="1:8" x14ac:dyDescent="0.25">
      <c r="A28" s="22" t="s">
        <v>29</v>
      </c>
      <c r="B28" s="21" t="s">
        <v>173</v>
      </c>
      <c r="C28" s="30">
        <v>2</v>
      </c>
    </row>
    <row r="29" spans="1:8" x14ac:dyDescent="0.25">
      <c r="A29" s="22"/>
      <c r="B29" s="1"/>
      <c r="C29" s="30"/>
    </row>
    <row r="30" spans="1:8" x14ac:dyDescent="0.25">
      <c r="A30" s="22" t="s">
        <v>13</v>
      </c>
      <c r="B30" s="21" t="s">
        <v>173</v>
      </c>
      <c r="C30" s="30">
        <v>4</v>
      </c>
    </row>
    <row r="31" spans="1:8" x14ac:dyDescent="0.25">
      <c r="A31" s="22"/>
      <c r="B31" s="1"/>
      <c r="C31" s="30"/>
    </row>
    <row r="32" spans="1:8" x14ac:dyDescent="0.25">
      <c r="A32" s="22" t="s">
        <v>167</v>
      </c>
      <c r="B32" s="1"/>
      <c r="C32" s="30">
        <v>26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</sheetData>
  <mergeCells count="6">
    <mergeCell ref="I1:K1"/>
    <mergeCell ref="E4:G4"/>
    <mergeCell ref="E17:G17"/>
    <mergeCell ref="E19:F19"/>
    <mergeCell ref="A1:G1"/>
    <mergeCell ref="A4:C4"/>
  </mergeCells>
  <pageMargins left="0.511811024" right="0.511811024" top="0.78740157499999996" bottom="0.78740157499999996" header="0.31496062000000002" footer="0.31496062000000002"/>
  <pageSetup paperSize="9" orientation="portrait" verticalDpi="0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N65"/>
  <sheetViews>
    <sheetView showGridLines="0" topLeftCell="B1" workbookViewId="0">
      <selection activeCell="N5" sqref="N5"/>
    </sheetView>
  </sheetViews>
  <sheetFormatPr defaultColWidth="0" defaultRowHeight="15" x14ac:dyDescent="0.25"/>
  <cols>
    <col min="1" max="1" width="21.42578125" style="3" bestFit="1" customWidth="1"/>
    <col min="2" max="2" width="14.140625" style="3" customWidth="1"/>
    <col min="3" max="3" width="6.140625" style="24" customWidth="1"/>
    <col min="4" max="4" width="17.42578125" style="3" customWidth="1"/>
    <col min="5" max="5" width="16.85546875" customWidth="1"/>
    <col min="6" max="6" width="9.140625" customWidth="1"/>
    <col min="7" max="9" width="11.5703125" customWidth="1"/>
    <col min="10" max="12" width="9.140625" customWidth="1"/>
    <col min="13" max="13" width="10.5703125" customWidth="1"/>
    <col min="14" max="14" width="9.140625" customWidth="1"/>
    <col min="15" max="16384" width="9.140625" hidden="1"/>
  </cols>
  <sheetData>
    <row r="1" spans="1:14" ht="49.5" customHeight="1" x14ac:dyDescent="0.5">
      <c r="A1" s="144" t="s">
        <v>201</v>
      </c>
      <c r="B1" s="144"/>
      <c r="C1" s="144"/>
      <c r="D1" s="144"/>
      <c r="E1" s="144"/>
      <c r="F1" s="144"/>
      <c r="G1" s="144"/>
      <c r="H1" s="144"/>
      <c r="I1" s="144"/>
      <c r="J1" s="144"/>
      <c r="K1" s="148">
        <f ca="1">TODAY()</f>
        <v>44272</v>
      </c>
      <c r="L1" s="148"/>
      <c r="M1" s="148"/>
      <c r="N1" s="148"/>
    </row>
    <row r="2" spans="1:14" ht="5.25" customHeight="1" x14ac:dyDescent="0.25">
      <c r="A2" s="90"/>
      <c r="B2" s="90"/>
      <c r="C2" s="91"/>
      <c r="D2" s="90"/>
      <c r="E2" s="92"/>
      <c r="F2" s="92"/>
      <c r="G2" s="92"/>
      <c r="H2" s="92"/>
      <c r="I2" s="92"/>
      <c r="J2" s="92"/>
      <c r="K2" s="92"/>
      <c r="L2" s="92"/>
      <c r="M2" s="92"/>
      <c r="N2" s="92"/>
    </row>
    <row r="3" spans="1:14" ht="12.75" customHeight="1" x14ac:dyDescent="0.25">
      <c r="A3" s="93"/>
      <c r="B3" s="93"/>
      <c r="C3" s="94"/>
      <c r="D3" s="93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ht="13.5" customHeight="1" x14ac:dyDescent="0.25">
      <c r="A4" s="146" t="s">
        <v>202</v>
      </c>
      <c r="B4" s="146"/>
      <c r="C4" s="94"/>
      <c r="D4" s="147" t="s">
        <v>224</v>
      </c>
      <c r="E4" s="147"/>
      <c r="F4" s="14"/>
      <c r="G4" s="88" t="s">
        <v>183</v>
      </c>
      <c r="J4" s="14"/>
    </row>
    <row r="5" spans="1:14" x14ac:dyDescent="0.25">
      <c r="A5" s="25" t="s">
        <v>193</v>
      </c>
      <c r="B5" s="3" t="s">
        <v>192</v>
      </c>
      <c r="C5"/>
      <c r="D5" s="27" t="s">
        <v>194</v>
      </c>
      <c r="E5" s="29" t="s">
        <v>195</v>
      </c>
      <c r="G5" s="37" t="s">
        <v>179</v>
      </c>
      <c r="H5" s="38">
        <f>GETPIVOTDATA("SISTEMA",$A$5)</f>
        <v>67</v>
      </c>
    </row>
    <row r="6" spans="1:14" x14ac:dyDescent="0.25">
      <c r="A6" s="2" t="s">
        <v>96</v>
      </c>
      <c r="B6" s="48">
        <v>3</v>
      </c>
      <c r="C6"/>
      <c r="D6" s="1" t="s">
        <v>24</v>
      </c>
      <c r="E6" s="28">
        <v>37</v>
      </c>
      <c r="G6" s="39" t="s">
        <v>189</v>
      </c>
      <c r="H6" s="39" t="s">
        <v>190</v>
      </c>
      <c r="I6" s="39" t="s">
        <v>191</v>
      </c>
    </row>
    <row r="7" spans="1:14" x14ac:dyDescent="0.25">
      <c r="A7" s="2" t="s">
        <v>153</v>
      </c>
      <c r="B7" s="48">
        <v>4</v>
      </c>
      <c r="C7"/>
      <c r="D7" s="1" t="s">
        <v>17</v>
      </c>
      <c r="E7" s="28">
        <v>20</v>
      </c>
      <c r="G7" s="40" t="s">
        <v>180</v>
      </c>
      <c r="H7" s="41">
        <v>0</v>
      </c>
      <c r="I7" s="42">
        <v>0</v>
      </c>
    </row>
    <row r="8" spans="1:14" x14ac:dyDescent="0.25">
      <c r="A8" s="2" t="s">
        <v>59</v>
      </c>
      <c r="B8" s="48">
        <v>2</v>
      </c>
      <c r="C8"/>
      <c r="D8" s="1" t="s">
        <v>38</v>
      </c>
      <c r="E8" s="28">
        <v>2</v>
      </c>
      <c r="G8" s="40" t="s">
        <v>181</v>
      </c>
      <c r="H8" s="43">
        <f>-COS(PI()*$H$5/$E$18)</f>
        <v>-0.87434661614458253</v>
      </c>
      <c r="I8" s="43">
        <f>SIN(PI()*$H$5/$E$18)</f>
        <v>0.48530196253108032</v>
      </c>
    </row>
    <row r="9" spans="1:14" x14ac:dyDescent="0.25">
      <c r="A9" s="2" t="s">
        <v>76</v>
      </c>
      <c r="B9" s="48">
        <v>4</v>
      </c>
      <c r="C9"/>
      <c r="D9" s="1" t="s">
        <v>14</v>
      </c>
      <c r="E9" s="28">
        <v>5</v>
      </c>
    </row>
    <row r="10" spans="1:14" x14ac:dyDescent="0.25">
      <c r="A10" s="2" t="s">
        <v>136</v>
      </c>
      <c r="B10" s="48">
        <v>1</v>
      </c>
      <c r="C10"/>
      <c r="D10" s="1" t="s">
        <v>167</v>
      </c>
      <c r="E10" s="28">
        <v>64</v>
      </c>
    </row>
    <row r="11" spans="1:14" x14ac:dyDescent="0.25">
      <c r="A11" s="2" t="s">
        <v>134</v>
      </c>
      <c r="B11" s="48">
        <v>2</v>
      </c>
      <c r="C11"/>
      <c r="D11"/>
    </row>
    <row r="12" spans="1:14" x14ac:dyDescent="0.25">
      <c r="A12" s="2" t="s">
        <v>113</v>
      </c>
      <c r="B12" s="48">
        <v>1</v>
      </c>
      <c r="C12"/>
      <c r="D12"/>
    </row>
    <row r="13" spans="1:14" x14ac:dyDescent="0.25">
      <c r="A13" s="2" t="s">
        <v>50</v>
      </c>
      <c r="B13" s="48">
        <v>1</v>
      </c>
      <c r="C13"/>
      <c r="D13" s="145" t="s">
        <v>200</v>
      </c>
      <c r="E13" s="145"/>
    </row>
    <row r="14" spans="1:14" x14ac:dyDescent="0.25">
      <c r="A14" s="2" t="s">
        <v>110</v>
      </c>
      <c r="B14" s="48">
        <v>3</v>
      </c>
      <c r="C14"/>
      <c r="D14" s="86" t="s">
        <v>199</v>
      </c>
      <c r="E14" s="87">
        <f>GETPIVOTDATA("SISTEMA",$A$5)</f>
        <v>67</v>
      </c>
    </row>
    <row r="15" spans="1:14" x14ac:dyDescent="0.25">
      <c r="A15" s="2" t="s">
        <v>37</v>
      </c>
      <c r="B15" s="48">
        <v>2</v>
      </c>
      <c r="C15"/>
      <c r="D15" s="87" t="s">
        <v>205</v>
      </c>
      <c r="E15" s="89">
        <f>LARGE($B$6:$B$24,1)</f>
        <v>13</v>
      </c>
    </row>
    <row r="16" spans="1:14" x14ac:dyDescent="0.25">
      <c r="A16" s="2" t="s">
        <v>92</v>
      </c>
      <c r="B16" s="48">
        <v>4</v>
      </c>
      <c r="C16"/>
      <c r="D16" s="87" t="s">
        <v>203</v>
      </c>
      <c r="E16" s="89">
        <f>LARGE($B$6:$B$24,2)</f>
        <v>12</v>
      </c>
    </row>
    <row r="17" spans="1:5" x14ac:dyDescent="0.25">
      <c r="A17" s="2" t="s">
        <v>20</v>
      </c>
      <c r="B17" s="48">
        <v>3</v>
      </c>
      <c r="C17"/>
      <c r="D17" s="87" t="s">
        <v>204</v>
      </c>
      <c r="E17" s="89">
        <f>LARGE($B$6:$B$24,3)</f>
        <v>6</v>
      </c>
    </row>
    <row r="18" spans="1:5" x14ac:dyDescent="0.25">
      <c r="A18" s="2" t="s">
        <v>25</v>
      </c>
      <c r="B18" s="48">
        <v>6</v>
      </c>
      <c r="C18"/>
      <c r="D18" s="98" t="s">
        <v>206</v>
      </c>
      <c r="E18" s="97">
        <f>SUM(E15:E17)</f>
        <v>31</v>
      </c>
    </row>
    <row r="19" spans="1:5" x14ac:dyDescent="0.25">
      <c r="A19" s="2" t="s">
        <v>47</v>
      </c>
      <c r="B19" s="48">
        <v>1</v>
      </c>
      <c r="C19"/>
    </row>
    <row r="20" spans="1:5" x14ac:dyDescent="0.25">
      <c r="A20" s="2" t="s">
        <v>149</v>
      </c>
      <c r="B20" s="48">
        <v>2</v>
      </c>
      <c r="C20"/>
    </row>
    <row r="21" spans="1:5" x14ac:dyDescent="0.25">
      <c r="A21" s="2" t="s">
        <v>29</v>
      </c>
      <c r="B21" s="48">
        <v>12</v>
      </c>
      <c r="C21"/>
    </row>
    <row r="22" spans="1:5" x14ac:dyDescent="0.25">
      <c r="A22" s="2" t="s">
        <v>32</v>
      </c>
      <c r="B22" s="48">
        <v>2</v>
      </c>
      <c r="C22"/>
    </row>
    <row r="23" spans="1:5" x14ac:dyDescent="0.25">
      <c r="A23" s="2" t="s">
        <v>13</v>
      </c>
      <c r="B23" s="48">
        <v>13</v>
      </c>
      <c r="C23"/>
    </row>
    <row r="24" spans="1:5" x14ac:dyDescent="0.25">
      <c r="A24" s="2" t="s">
        <v>102</v>
      </c>
      <c r="B24" s="48">
        <v>1</v>
      </c>
      <c r="C24"/>
      <c r="D24"/>
    </row>
    <row r="25" spans="1:5" x14ac:dyDescent="0.25">
      <c r="A25" s="24" t="s">
        <v>167</v>
      </c>
      <c r="B25" s="48">
        <v>67</v>
      </c>
      <c r="C25"/>
      <c r="D25"/>
    </row>
    <row r="26" spans="1:5" x14ac:dyDescent="0.25">
      <c r="A26"/>
      <c r="B26"/>
      <c r="C26"/>
      <c r="D26"/>
    </row>
    <row r="27" spans="1:5" x14ac:dyDescent="0.25">
      <c r="A27"/>
      <c r="B27"/>
      <c r="C27"/>
      <c r="D27"/>
    </row>
    <row r="28" spans="1:5" x14ac:dyDescent="0.25">
      <c r="A28"/>
      <c r="B28"/>
      <c r="C28"/>
      <c r="D28"/>
    </row>
    <row r="29" spans="1:5" x14ac:dyDescent="0.25">
      <c r="A29"/>
      <c r="B29"/>
      <c r="C29"/>
      <c r="D29"/>
    </row>
    <row r="30" spans="1:5" x14ac:dyDescent="0.25">
      <c r="A30"/>
      <c r="B30"/>
      <c r="C30"/>
      <c r="D30"/>
    </row>
    <row r="31" spans="1:5" x14ac:dyDescent="0.25">
      <c r="A31"/>
      <c r="B31"/>
      <c r="C31"/>
      <c r="D31"/>
    </row>
    <row r="32" spans="1:5" x14ac:dyDescent="0.25">
      <c r="A32"/>
      <c r="B32"/>
      <c r="C32"/>
      <c r="D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</sheetData>
  <mergeCells count="5">
    <mergeCell ref="D13:E13"/>
    <mergeCell ref="A1:J1"/>
    <mergeCell ref="A4:B4"/>
    <mergeCell ref="D4:E4"/>
    <mergeCell ref="K1:N1"/>
  </mergeCells>
  <pageMargins left="0.511811024" right="0.511811024" top="0.78740157499999996" bottom="0.78740157499999996" header="0.31496062000000002" footer="0.31496062000000002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PAINEL</vt:lpstr>
      <vt:lpstr>ATENDIMENTOS</vt:lpstr>
      <vt:lpstr>ANALITICO - GERAL</vt:lpstr>
      <vt:lpstr>ANALÍTICO - PRIORIDADES</vt:lpstr>
      <vt:lpstr>ANALÍTICO - DT.ABERTURA</vt:lpstr>
      <vt:lpstr>ANALÍTICO - SISTEMAS</vt:lpstr>
    </vt:vector>
  </TitlesOfParts>
  <Company>Banco 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Camila</cp:lastModifiedBy>
  <dcterms:created xsi:type="dcterms:W3CDTF">2017-05-17T12:20:53Z</dcterms:created>
  <dcterms:modified xsi:type="dcterms:W3CDTF">2021-03-17T23:25:46Z</dcterms:modified>
</cp:coreProperties>
</file>