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13_ncr:1_{CBABE9C6-A61E-4830-A0E0-30619EABF00A}" xr6:coauthVersionLast="38" xr6:coauthVersionMax="38" xr10:uidLastSave="{00000000-0000-0000-0000-000000000000}"/>
  <bookViews>
    <workbookView xWindow="32760" yWindow="32760" windowWidth="24000" windowHeight="14610" firstSheet="19" activeTab="23" xr2:uid="{00000000-000D-0000-FFFF-FFFF00000000}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AHUMADO_REGION" sheetId="7" r:id="rId7"/>
    <sheet name="AHUMADO_MES" sheetId="8" r:id="rId8"/>
    <sheet name="CONSERVA_REGION" sheetId="9" r:id="rId9"/>
    <sheet name="CONSERVA_MES" sheetId="10" r:id="rId10"/>
    <sheet name="Harinareg" sheetId="11" r:id="rId11"/>
    <sheet name="HARINA_MES" sheetId="12" r:id="rId12"/>
    <sheet name="Agarreg" sheetId="15" r:id="rId13"/>
    <sheet name="AGAR-AGAR_MES" sheetId="16" r:id="rId14"/>
    <sheet name="ALGA SECA_REGION" sheetId="17" r:id="rId15"/>
    <sheet name="ALGA SECA_MES" sheetId="18" r:id="rId16"/>
    <sheet name="DESHIDRATADO_REGION" sheetId="19" r:id="rId17"/>
    <sheet name="DESHIDRATADO_MES" sheetId="20" r:id="rId18"/>
    <sheet name="Alginatoreg" sheetId="21" r:id="rId19"/>
    <sheet name="ALGINATO_MES" sheetId="22" r:id="rId20"/>
    <sheet name="Carrageninareg" sheetId="23" r:id="rId21"/>
    <sheet name="CARRAGENINA_MES" sheetId="24" r:id="rId22"/>
    <sheet name="Colagarreg" sheetId="25" r:id="rId23"/>
    <sheet name="COLAGAR_MES" sheetId="26" r:id="rId24"/>
  </sheets>
  <definedNames>
    <definedName name="_xlnm.Print_Area" localSheetId="2">CONG_REGION!$A$1:$R$195</definedName>
    <definedName name="_xlnm.Print_Titles" localSheetId="3">CONG_MES!$1:$6</definedName>
    <definedName name="_xlnm.Print_Titles" localSheetId="2">CONG_REGION!$1:$6</definedName>
    <definedName name="_xlnm.Print_Titles" localSheetId="9">CONSERVA_MES!$1:$6</definedName>
    <definedName name="_xlnm.Print_Titles" localSheetId="8">CONSERVA_REGION!$1:$6</definedName>
    <definedName name="_xlnm.Print_Titles" localSheetId="1">FE_MES!$1:$6</definedName>
    <definedName name="_xlnm.Print_Titles" localSheetId="0">FE_REGION!$1:$6</definedName>
    <definedName name="_xlnm.Print_Titles" localSheetId="10">Harinareg!$1:$6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5" i="4" l="1"/>
  <c r="F195" i="4"/>
  <c r="G195" i="4"/>
  <c r="H195" i="4"/>
  <c r="I195" i="4"/>
  <c r="J195" i="4"/>
  <c r="K195" i="4"/>
  <c r="L195" i="4"/>
  <c r="M195" i="4"/>
  <c r="N195" i="4"/>
  <c r="C195" i="4"/>
  <c r="O187" i="4"/>
  <c r="O195" i="4" s="1"/>
  <c r="R195" i="3"/>
  <c r="D23" i="26"/>
  <c r="E23" i="26"/>
  <c r="F23" i="26"/>
  <c r="G23" i="26"/>
  <c r="H23" i="26"/>
  <c r="I23" i="26"/>
  <c r="J23" i="26"/>
  <c r="K23" i="26"/>
  <c r="L23" i="26"/>
  <c r="M23" i="26"/>
  <c r="N23" i="26"/>
  <c r="C23" i="26"/>
  <c r="D22" i="26"/>
  <c r="E22" i="26"/>
  <c r="F22" i="26"/>
  <c r="G22" i="26"/>
  <c r="H22" i="26"/>
  <c r="I22" i="26"/>
  <c r="J22" i="26"/>
  <c r="K22" i="26"/>
  <c r="L22" i="26"/>
  <c r="M22" i="26"/>
  <c r="N22" i="26"/>
  <c r="C22" i="26"/>
  <c r="O13" i="26"/>
  <c r="O23" i="26"/>
  <c r="O12" i="26"/>
  <c r="O22" i="26" s="1"/>
  <c r="O8" i="26"/>
  <c r="O9" i="26"/>
  <c r="O10" i="26"/>
  <c r="O7" i="26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C23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C22" i="25"/>
  <c r="R13" i="25"/>
  <c r="R23" i="25" s="1"/>
  <c r="R12" i="25"/>
  <c r="R22" i="25"/>
  <c r="R8" i="25"/>
  <c r="R9" i="25"/>
  <c r="R10" i="25"/>
  <c r="R7" i="25"/>
  <c r="D25" i="24"/>
  <c r="E25" i="24"/>
  <c r="F25" i="24"/>
  <c r="G25" i="24"/>
  <c r="H25" i="24"/>
  <c r="I25" i="24"/>
  <c r="J25" i="24"/>
  <c r="K25" i="24"/>
  <c r="L25" i="24"/>
  <c r="M25" i="24"/>
  <c r="N25" i="24"/>
  <c r="O25" i="24"/>
  <c r="C25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C24" i="24"/>
  <c r="O8" i="24"/>
  <c r="O9" i="24"/>
  <c r="O10" i="24"/>
  <c r="O11" i="24"/>
  <c r="O12" i="24"/>
  <c r="O7" i="24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C25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C24" i="23"/>
  <c r="R19" i="23"/>
  <c r="R22" i="23"/>
  <c r="R16" i="23"/>
  <c r="R15" i="23"/>
  <c r="R25" i="23"/>
  <c r="R14" i="23"/>
  <c r="R24" i="23" s="1"/>
  <c r="R8" i="23"/>
  <c r="R9" i="23"/>
  <c r="R10" i="23"/>
  <c r="R11" i="23"/>
  <c r="R12" i="23"/>
  <c r="R7" i="23"/>
  <c r="D21" i="22"/>
  <c r="E21" i="22"/>
  <c r="F21" i="22"/>
  <c r="G21" i="22"/>
  <c r="H21" i="22"/>
  <c r="I21" i="22"/>
  <c r="J21" i="22"/>
  <c r="K21" i="22"/>
  <c r="L21" i="22"/>
  <c r="M21" i="22"/>
  <c r="N21" i="22"/>
  <c r="C21" i="22"/>
  <c r="D20" i="22"/>
  <c r="E20" i="22"/>
  <c r="F20" i="22"/>
  <c r="G20" i="22"/>
  <c r="H20" i="22"/>
  <c r="I20" i="22"/>
  <c r="J20" i="22"/>
  <c r="K20" i="22"/>
  <c r="L20" i="22"/>
  <c r="M20" i="22"/>
  <c r="N20" i="22"/>
  <c r="C20" i="22"/>
  <c r="O8" i="22"/>
  <c r="O10" i="22"/>
  <c r="O20" i="22" s="1"/>
  <c r="O11" i="22"/>
  <c r="O21" i="22" s="1"/>
  <c r="O12" i="22"/>
  <c r="O13" i="22"/>
  <c r="O14" i="22"/>
  <c r="O15" i="22"/>
  <c r="O16" i="22"/>
  <c r="O17" i="22"/>
  <c r="O18" i="22"/>
  <c r="O19" i="22"/>
  <c r="O7" i="22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C21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C20" i="21"/>
  <c r="R8" i="21"/>
  <c r="R10" i="21"/>
  <c r="R20" i="21" s="1"/>
  <c r="R11" i="21"/>
  <c r="R12" i="21"/>
  <c r="R13" i="21"/>
  <c r="R14" i="21"/>
  <c r="R15" i="21"/>
  <c r="R16" i="21"/>
  <c r="R17" i="21"/>
  <c r="R18" i="21"/>
  <c r="R19" i="21"/>
  <c r="R7" i="21"/>
  <c r="D21" i="20"/>
  <c r="E21" i="20"/>
  <c r="F21" i="20"/>
  <c r="G21" i="20"/>
  <c r="H21" i="20"/>
  <c r="I21" i="20"/>
  <c r="J21" i="20"/>
  <c r="K21" i="20"/>
  <c r="L21" i="20"/>
  <c r="M21" i="20"/>
  <c r="N21" i="20"/>
  <c r="C21" i="20"/>
  <c r="D20" i="20"/>
  <c r="E20" i="20"/>
  <c r="F20" i="20"/>
  <c r="G20" i="20"/>
  <c r="H20" i="20"/>
  <c r="I20" i="20"/>
  <c r="J20" i="20"/>
  <c r="K20" i="20"/>
  <c r="L20" i="20"/>
  <c r="M20" i="20"/>
  <c r="N20" i="20"/>
  <c r="C20" i="20"/>
  <c r="O8" i="20"/>
  <c r="O10" i="20"/>
  <c r="O11" i="20"/>
  <c r="O21" i="20" s="1"/>
  <c r="O12" i="20"/>
  <c r="O13" i="20"/>
  <c r="O14" i="20"/>
  <c r="O20" i="20" s="1"/>
  <c r="O15" i="20"/>
  <c r="O16" i="20"/>
  <c r="O17" i="20"/>
  <c r="O18" i="20"/>
  <c r="O19" i="20"/>
  <c r="O7" i="20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C21" i="19"/>
  <c r="R11" i="19"/>
  <c r="R12" i="19"/>
  <c r="R13" i="19"/>
  <c r="R14" i="19"/>
  <c r="R15" i="19"/>
  <c r="R21" i="19" s="1"/>
  <c r="R16" i="19"/>
  <c r="R17" i="19"/>
  <c r="R18" i="19"/>
  <c r="R19" i="19"/>
  <c r="R1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C20" i="19"/>
  <c r="R20" i="19" s="1"/>
  <c r="D43" i="18"/>
  <c r="E43" i="18"/>
  <c r="F43" i="18"/>
  <c r="G43" i="18"/>
  <c r="H43" i="18"/>
  <c r="I43" i="18"/>
  <c r="J43" i="18"/>
  <c r="K43" i="18"/>
  <c r="L43" i="18"/>
  <c r="M43" i="18"/>
  <c r="N43" i="18"/>
  <c r="O43" i="18"/>
  <c r="C43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C42" i="18"/>
  <c r="L18" i="18"/>
  <c r="O18" i="18"/>
  <c r="L17" i="18"/>
  <c r="O8" i="18"/>
  <c r="O9" i="18"/>
  <c r="O10" i="18"/>
  <c r="O11" i="18"/>
  <c r="O12" i="18"/>
  <c r="O13" i="18"/>
  <c r="O14" i="18"/>
  <c r="O15" i="18"/>
  <c r="O16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7" i="18"/>
  <c r="R21" i="21"/>
  <c r="O17" i="18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C42" i="17"/>
  <c r="R30" i="17"/>
  <c r="R8" i="17"/>
  <c r="R9" i="17"/>
  <c r="R10" i="17"/>
  <c r="R11" i="17"/>
  <c r="R12" i="17"/>
  <c r="R13" i="17"/>
  <c r="R14" i="17"/>
  <c r="R15" i="17"/>
  <c r="R16" i="17"/>
  <c r="R19" i="17"/>
  <c r="R20" i="17"/>
  <c r="R21" i="17"/>
  <c r="R22" i="17"/>
  <c r="R23" i="17"/>
  <c r="R24" i="17"/>
  <c r="R25" i="17"/>
  <c r="R26" i="17"/>
  <c r="R27" i="17"/>
  <c r="R28" i="17"/>
  <c r="R29" i="17"/>
  <c r="R7" i="17"/>
  <c r="G18" i="17"/>
  <c r="R18" i="17" s="1"/>
  <c r="G17" i="17"/>
  <c r="R17" i="17"/>
  <c r="D21" i="16"/>
  <c r="E21" i="16"/>
  <c r="F21" i="16"/>
  <c r="G21" i="16"/>
  <c r="H21" i="16"/>
  <c r="I21" i="16"/>
  <c r="J21" i="16"/>
  <c r="K21" i="16"/>
  <c r="L21" i="16"/>
  <c r="M21" i="16"/>
  <c r="N21" i="16"/>
  <c r="C21" i="16"/>
  <c r="D20" i="16"/>
  <c r="E20" i="16"/>
  <c r="F20" i="16"/>
  <c r="G20" i="16"/>
  <c r="H20" i="16"/>
  <c r="I20" i="16"/>
  <c r="J20" i="16"/>
  <c r="K20" i="16"/>
  <c r="L20" i="16"/>
  <c r="M20" i="16"/>
  <c r="N20" i="16"/>
  <c r="C20" i="16"/>
  <c r="O11" i="16"/>
  <c r="O21" i="16" s="1"/>
  <c r="O12" i="16"/>
  <c r="O13" i="16"/>
  <c r="O14" i="16"/>
  <c r="O20" i="16" s="1"/>
  <c r="O15" i="16"/>
  <c r="O16" i="16"/>
  <c r="O17" i="16"/>
  <c r="O18" i="16"/>
  <c r="O19" i="16"/>
  <c r="O10" i="16"/>
  <c r="O8" i="16"/>
  <c r="O7" i="16"/>
  <c r="R1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11" i="15"/>
  <c r="R21" i="15" s="1"/>
  <c r="R12" i="15"/>
  <c r="R13" i="15"/>
  <c r="R14" i="15"/>
  <c r="R15" i="15"/>
  <c r="R16" i="15"/>
  <c r="R17" i="15"/>
  <c r="R18" i="15"/>
  <c r="R19" i="15"/>
  <c r="R8" i="15"/>
  <c r="R7" i="15"/>
  <c r="D59" i="12"/>
  <c r="E59" i="12"/>
  <c r="F59" i="12"/>
  <c r="G59" i="12"/>
  <c r="H59" i="12"/>
  <c r="I59" i="12"/>
  <c r="J59" i="12"/>
  <c r="K59" i="12"/>
  <c r="L59" i="12"/>
  <c r="M59" i="12"/>
  <c r="N59" i="12"/>
  <c r="O59" i="12"/>
  <c r="C59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C58" i="12"/>
  <c r="O40" i="12"/>
  <c r="O41" i="12"/>
  <c r="O42" i="12"/>
  <c r="O43" i="12"/>
  <c r="O45" i="12"/>
  <c r="O4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7" i="12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C59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C58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40" i="11"/>
  <c r="R41" i="11"/>
  <c r="R42" i="11"/>
  <c r="R43" i="11"/>
  <c r="R45" i="11"/>
  <c r="R46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C64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C63" i="10"/>
  <c r="O8" i="10"/>
  <c r="O9" i="10"/>
  <c r="O10" i="10"/>
  <c r="O11" i="10"/>
  <c r="O12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3" i="10"/>
  <c r="O44" i="10"/>
  <c r="O45" i="10"/>
  <c r="O46" i="10"/>
  <c r="O47" i="10"/>
  <c r="O48" i="10"/>
  <c r="O50" i="10"/>
  <c r="O51" i="10"/>
  <c r="O7" i="10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C64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C63" i="9"/>
  <c r="R8" i="9"/>
  <c r="R9" i="9"/>
  <c r="R10" i="9"/>
  <c r="R11" i="9"/>
  <c r="R1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3" i="9"/>
  <c r="R44" i="9"/>
  <c r="R45" i="9"/>
  <c r="R46" i="9"/>
  <c r="R47" i="9"/>
  <c r="R48" i="9"/>
  <c r="R50" i="9"/>
  <c r="R51" i="9"/>
  <c r="R7" i="9"/>
  <c r="D23" i="8"/>
  <c r="E23" i="8"/>
  <c r="F23" i="8"/>
  <c r="G23" i="8"/>
  <c r="H23" i="8"/>
  <c r="I23" i="8"/>
  <c r="J23" i="8"/>
  <c r="K23" i="8"/>
  <c r="L23" i="8"/>
  <c r="M23" i="8"/>
  <c r="N23" i="8"/>
  <c r="C23" i="8"/>
  <c r="D22" i="8"/>
  <c r="E22" i="8"/>
  <c r="F22" i="8"/>
  <c r="G22" i="8"/>
  <c r="H22" i="8"/>
  <c r="I22" i="8"/>
  <c r="J22" i="8"/>
  <c r="K22" i="8"/>
  <c r="L22" i="8"/>
  <c r="M22" i="8"/>
  <c r="N22" i="8"/>
  <c r="C22" i="8"/>
  <c r="O13" i="8"/>
  <c r="O14" i="8"/>
  <c r="O15" i="8"/>
  <c r="O23" i="8" s="1"/>
  <c r="O16" i="8"/>
  <c r="O22" i="8" s="1"/>
  <c r="O17" i="8"/>
  <c r="O18" i="8"/>
  <c r="O19" i="8"/>
  <c r="O20" i="8"/>
  <c r="O21" i="8"/>
  <c r="O12" i="8"/>
  <c r="O7" i="8"/>
  <c r="O8" i="8"/>
  <c r="O9" i="8"/>
  <c r="O10" i="8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C23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C22" i="7"/>
  <c r="R14" i="7"/>
  <c r="R13" i="7"/>
  <c r="R12" i="7"/>
  <c r="R22" i="7" s="1"/>
  <c r="R7" i="7"/>
  <c r="R8" i="7"/>
  <c r="R9" i="7"/>
  <c r="R10" i="7"/>
  <c r="R20" i="15"/>
  <c r="O10" i="6"/>
  <c r="O11" i="6"/>
  <c r="O12" i="6"/>
  <c r="O13" i="6"/>
  <c r="O14" i="6"/>
  <c r="O15" i="6"/>
  <c r="O16" i="6"/>
  <c r="O17" i="6"/>
  <c r="O18" i="6"/>
  <c r="O19" i="6"/>
  <c r="D21" i="6"/>
  <c r="E21" i="6"/>
  <c r="F21" i="6"/>
  <c r="G21" i="6"/>
  <c r="H21" i="6"/>
  <c r="I21" i="6"/>
  <c r="J21" i="6"/>
  <c r="K21" i="6"/>
  <c r="L21" i="6"/>
  <c r="M21" i="6"/>
  <c r="N21" i="6"/>
  <c r="C21" i="6"/>
  <c r="O21" i="6" s="1"/>
  <c r="D20" i="6"/>
  <c r="O20" i="6" s="1"/>
  <c r="E20" i="6"/>
  <c r="F20" i="6"/>
  <c r="G20" i="6"/>
  <c r="H20" i="6"/>
  <c r="I20" i="6"/>
  <c r="J20" i="6"/>
  <c r="K20" i="6"/>
  <c r="L20" i="6"/>
  <c r="M20" i="6"/>
  <c r="C20" i="6"/>
  <c r="O8" i="6"/>
  <c r="O7" i="6"/>
  <c r="R21" i="5"/>
  <c r="R20" i="5"/>
  <c r="R8" i="5"/>
  <c r="R10" i="5"/>
  <c r="R11" i="5"/>
  <c r="R12" i="5"/>
  <c r="R13" i="5"/>
  <c r="R14" i="5"/>
  <c r="R15" i="5"/>
  <c r="R16" i="5"/>
  <c r="R17" i="5"/>
  <c r="R18" i="5"/>
  <c r="R19" i="5"/>
  <c r="R7" i="5"/>
  <c r="O188" i="4"/>
  <c r="O191" i="4"/>
  <c r="O190" i="4"/>
  <c r="L194" i="4"/>
  <c r="D189" i="4"/>
  <c r="D195" i="4"/>
  <c r="D194" i="4"/>
  <c r="E194" i="4"/>
  <c r="F194" i="4"/>
  <c r="G194" i="4"/>
  <c r="O194" i="4" s="1"/>
  <c r="H194" i="4"/>
  <c r="I194" i="4"/>
  <c r="J194" i="4"/>
  <c r="K194" i="4"/>
  <c r="M194" i="4"/>
  <c r="N194" i="4"/>
  <c r="C194" i="4"/>
  <c r="I129" i="4"/>
  <c r="O129" i="4" s="1"/>
  <c r="I128" i="4"/>
  <c r="H129" i="4"/>
  <c r="H128" i="4"/>
  <c r="N92" i="4"/>
  <c r="O92" i="4"/>
  <c r="N91" i="4"/>
  <c r="O91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3" i="4"/>
  <c r="O94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7" i="4"/>
  <c r="G128" i="3"/>
  <c r="R189" i="3"/>
  <c r="G127" i="3"/>
  <c r="R127" i="3"/>
  <c r="E128" i="3"/>
  <c r="E127" i="3"/>
  <c r="R185" i="3"/>
  <c r="R186" i="3"/>
  <c r="R187" i="3"/>
  <c r="R188" i="3"/>
  <c r="R190" i="3"/>
  <c r="R191" i="3"/>
  <c r="R192" i="3"/>
  <c r="R193" i="3"/>
  <c r="R184" i="3"/>
  <c r="R194" i="3" s="1"/>
  <c r="R8" i="3"/>
  <c r="R9" i="3"/>
  <c r="R10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7" i="3"/>
  <c r="R178" i="3"/>
  <c r="R179" i="3"/>
  <c r="R180" i="3"/>
  <c r="R181" i="3"/>
  <c r="R182" i="3"/>
  <c r="R7" i="3"/>
  <c r="D135" i="2"/>
  <c r="E135" i="2"/>
  <c r="F135" i="2"/>
  <c r="G135" i="2"/>
  <c r="H135" i="2"/>
  <c r="I135" i="2"/>
  <c r="J135" i="2"/>
  <c r="K135" i="2"/>
  <c r="L135" i="2"/>
  <c r="M135" i="2"/>
  <c r="N135" i="2"/>
  <c r="O135" i="2"/>
  <c r="C135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4" i="2"/>
  <c r="L122" i="2"/>
  <c r="O122" i="2" s="1"/>
  <c r="L114" i="2"/>
  <c r="O114" i="2"/>
  <c r="H84" i="2"/>
  <c r="O84" i="2" s="1"/>
  <c r="H83" i="2"/>
  <c r="O83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6" i="2"/>
  <c r="O107" i="2"/>
  <c r="O108" i="2"/>
  <c r="O109" i="2"/>
  <c r="O110" i="2"/>
  <c r="O111" i="2"/>
  <c r="O112" i="2"/>
  <c r="O113" i="2"/>
  <c r="O115" i="2"/>
  <c r="O116" i="2"/>
  <c r="O117" i="2"/>
  <c r="O119" i="2"/>
  <c r="O120" i="2"/>
  <c r="O121" i="2"/>
  <c r="O7" i="2"/>
  <c r="R134" i="1"/>
  <c r="L135" i="1"/>
  <c r="R133" i="1"/>
  <c r="O128" i="4"/>
  <c r="R128" i="3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C136" i="1"/>
  <c r="D135" i="1"/>
  <c r="E135" i="1"/>
  <c r="F135" i="1"/>
  <c r="G135" i="1"/>
  <c r="H135" i="1"/>
  <c r="I135" i="1"/>
  <c r="J135" i="1"/>
  <c r="K135" i="1"/>
  <c r="N135" i="1"/>
  <c r="O135" i="1"/>
  <c r="P135" i="1"/>
  <c r="Q135" i="1"/>
  <c r="C135" i="1"/>
  <c r="R126" i="1"/>
  <c r="R136" i="1" s="1"/>
  <c r="R127" i="1"/>
  <c r="R128" i="1"/>
  <c r="R129" i="1"/>
  <c r="R130" i="1"/>
  <c r="R131" i="1"/>
  <c r="R132" i="1"/>
  <c r="R125" i="1"/>
  <c r="R135" i="1" s="1"/>
  <c r="D115" i="1"/>
  <c r="G85" i="1"/>
  <c r="R85" i="1"/>
  <c r="G84" i="1"/>
  <c r="E84" i="1"/>
  <c r="R84" i="1" s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7" i="1"/>
</calcChain>
</file>

<file path=xl/sharedStrings.xml><?xml version="1.0" encoding="utf-8"?>
<sst xmlns="http://schemas.openxmlformats.org/spreadsheetml/2006/main" count="9775" uniqueCount="183">
  <si>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</si>
  <si>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</si>
  <si>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</si>
  <si>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</si>
  <si>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</si>
  <si>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</si>
  <si>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</si>
  <si>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</si>
  <si>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</si>
  <si>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</si>
  <si>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</si>
  <si>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</si>
  <si>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</si>
  <si>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</si>
  <si>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</si>
  <si>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</si>
  <si>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</si>
  <si>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</si>
  <si>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</si>
  <si>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</si>
  <si>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CHILE, MATERIA PRIMA Y PRODUCCION AÑO 2015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</si>
  <si>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</si>
  <si>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</si>
  <si>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</si>
  <si>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</si>
  <si>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</si>
  <si>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</si>
  <si>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</si>
  <si>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</si>
  <si>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</si>
  <si>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</si>
  <si>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CABRILLA COMUN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</si>
  <si>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</si>
  <si>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</si>
  <si>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</si>
  <si>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</si>
  <si>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</si>
  <si>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</si>
  <si>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</si>
  <si>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</si>
  <si>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LENGUADO DE OJOS GRANDES</t>
  </si>
  <si>
    <t>MERLUZA COMUN</t>
  </si>
  <si>
    <t>MERLUZA DE COLA</t>
  </si>
  <si>
    <t>MERLUZA DEL SUR O AUSTRAL</t>
  </si>
  <si>
    <t>PEJEGALLO</t>
  </si>
  <si>
    <t>PEJERREY DE MAR</t>
  </si>
  <si>
    <t>RAYA ESPINOSA</t>
  </si>
  <si>
    <t>RAYA VOLANTIN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</si>
  <si>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</si>
  <si>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</si>
  <si>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</si>
  <si>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</si>
  <si>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</si>
  <si>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</si>
  <si>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</si>
  <si>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</si>
  <si>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</si>
  <si>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</si>
  <si>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VIEJA O MULATA</t>
  </si>
  <si>
    <t>ABALON JAPONES</t>
  </si>
  <si>
    <t>ABALON ROJO</t>
  </si>
  <si>
    <t>ALMEJA</t>
  </si>
  <si>
    <t>CARACOL LOCATE</t>
  </si>
  <si>
    <t>CARACOL PICUYO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</si>
  <si>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</si>
  <si>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</si>
  <si>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</si>
  <si>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</si>
  <si>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</si>
  <si>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</si>
  <si>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</si>
  <si>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</si>
  <si>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BONETE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</si>
  <si>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</si>
  <si>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</si>
  <si>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</si>
  <si>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</si>
  <si>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</si>
  <si>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</si>
  <si>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</si>
  <si>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</si>
  <si>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</si>
  <si>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</si>
  <si>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</si>
  <si>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</si>
  <si>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</si>
  <si>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</si>
  <si>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</si>
  <si>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</si>
  <si>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</si>
  <si>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</si>
  <si>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</si>
  <si>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</si>
  <si>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</si>
  <si>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</si>
  <si>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</si>
  <si>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</si>
  <si>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</si>
  <si>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</si>
  <si>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</si>
  <si>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</si>
  <si>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</si>
  <si>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</si>
  <si>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</si>
  <si>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</si>
  <si>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</si>
  <si>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</si>
  <si>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</si>
  <si>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</si>
  <si>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</si>
  <si>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</si>
  <si>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</si>
  <si>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</si>
  <si>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</si>
  <si>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</si>
  <si>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</si>
  <si>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</si>
  <si>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</si>
  <si>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APAÑADO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</si>
  <si>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</si>
  <si>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</si>
  <si>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</si>
  <si>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</si>
  <si>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</si>
  <si>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</si>
  <si>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PEJEPERRO</t>
  </si>
  <si>
    <t>SARDINA ESPAÑOLA</t>
  </si>
  <si>
    <t>TOLLO DE CACHOS</t>
  </si>
  <si>
    <t>VIDRIOLA, PALOMETA, DORADO O TOREMO</t>
  </si>
  <si>
    <t>CALAMAR</t>
  </si>
  <si>
    <t>CARACOL PALO PALO</t>
  </si>
  <si>
    <t>CARACOL TEGULA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</si>
  <si>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</si>
  <si>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</si>
  <si>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</si>
  <si>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</si>
  <si>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</si>
  <si>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</si>
  <si>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</si>
  <si>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</si>
  <si>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</si>
  <si>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</si>
  <si>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</si>
  <si>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</si>
  <si>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</si>
  <si>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</si>
  <si>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</si>
  <si>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</si>
  <si>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</si>
  <si>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</si>
  <si>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</si>
  <si>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</si>
  <si>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</si>
  <si>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</si>
  <si>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 xml:space="preserve">TOTAL </t>
  </si>
  <si>
    <t>POR ESPECIE Y REGIÓN</t>
  </si>
  <si>
    <t>HARINA</t>
  </si>
  <si>
    <t>CHILE, MATERIA PRIMA Y PRODUCCIÓN AÑO 2015</t>
  </si>
  <si>
    <t>HUIRO PALO</t>
  </si>
  <si>
    <t>AGUJILLA</t>
  </si>
  <si>
    <t>BACALADILLO O MOTE</t>
  </si>
  <si>
    <t>CABINZA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</si>
  <si>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</si>
  <si>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</si>
  <si>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</si>
  <si>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</si>
  <si>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</si>
  <si>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</si>
  <si>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</si>
  <si>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</si>
  <si>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</si>
  <si>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</si>
  <si>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</si>
  <si>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</si>
  <si>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LUCHE</t>
  </si>
  <si>
    <t>LUGA CUCHARA O CORTA</t>
  </si>
  <si>
    <t>LUGA NEGRA O CRESPA</t>
  </si>
  <si>
    <t>LUGA-ROJA</t>
  </si>
  <si>
    <t>COLAGAR</t>
  </si>
  <si>
    <t>DESHIDRATADO</t>
  </si>
  <si>
    <t>ALGINATO</t>
  </si>
  <si>
    <t>CARRAGENINA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</si>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</sst>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sz val="7"/>
      <color indexed="8"/>
      <name val="Calibri"/>
      <family val="2"/>
    </font>
    <font>
      <sz val="10"/>
      <color indexed="8"/>
      <name val="Arial"/>
      <family val="2"/>
    </font>
    <font>
      <b/>
      <sz val="7"/>
      <color indexed="8"/>
      <name val="Arial"/>
      <family val="2"/>
    </font>
    <font>
      <sz val="5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1">
    <xf numFmtId="0" fontId="0" fillId="0" borderId="0" xfId="0"/>
    <xf numFmtId="0" fontId="0" fillId="0" borderId="0" xfId="0" applyAlignment="1">
      <alignment vertical="center"/>
    </xf>
    <xf numFmtId="0" fontId="2" fillId="0" borderId="1" xfId="23" applyFont="1" applyFill="1" applyBorder="1" applyAlignment="1">
      <alignment horizontal="left" vertical="center"/>
    </xf>
    <xf numFmtId="0" fontId="2" fillId="0" borderId="1" xfId="23" applyFont="1" applyFill="1" applyBorder="1" applyAlignment="1">
      <alignment horizontal="center" vertical="center"/>
    </xf>
    <xf numFmtId="0" fontId="2" fillId="0" borderId="1" xfId="23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3" fontId="3" fillId="0" borderId="0" xfId="20" applyNumberFormat="1" applyFont="1" applyFill="1" applyBorder="1" applyAlignment="1">
      <alignment horizontal="center" vertical="center"/>
    </xf>
    <xf numFmtId="3" fontId="3" fillId="0" borderId="0" xfId="20" applyNumberFormat="1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vertical="center" wrapText="1"/>
    </xf>
    <xf numFmtId="3" fontId="3" fillId="0" borderId="0" xfId="23" applyNumberFormat="1" applyFont="1" applyFill="1" applyBorder="1" applyAlignment="1">
      <alignment horizontal="center" vertical="center" wrapText="1"/>
    </xf>
    <xf numFmtId="3" fontId="3" fillId="0" borderId="0" xfId="23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3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2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horizontal="center" vertical="center"/>
    </xf>
    <xf numFmtId="3" fontId="3" fillId="0" borderId="0" xfId="19" applyNumberFormat="1" applyFont="1" applyFill="1" applyBorder="1" applyAlignment="1">
      <alignment horizontal="center" vertical="center"/>
    </xf>
    <xf numFmtId="3" fontId="3" fillId="0" borderId="0" xfId="19" applyNumberFormat="1" applyFont="1" applyFill="1" applyBorder="1" applyAlignment="1">
      <alignment vertical="center"/>
    </xf>
    <xf numFmtId="3" fontId="3" fillId="0" borderId="0" xfId="19" applyNumberFormat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1" xfId="24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2" fillId="0" borderId="1" xfId="24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24" applyFont="1" applyFill="1" applyBorder="1" applyAlignment="1">
      <alignment vertical="center"/>
    </xf>
    <xf numFmtId="0" fontId="3" fillId="0" borderId="0" xfId="24" applyFont="1" applyFill="1" applyBorder="1" applyAlignment="1">
      <alignment horizontal="center" vertical="center"/>
    </xf>
    <xf numFmtId="3" fontId="3" fillId="0" borderId="0" xfId="24" applyNumberFormat="1" applyFont="1" applyBorder="1" applyAlignment="1">
      <alignment horizontal="right" vertical="center"/>
    </xf>
    <xf numFmtId="3" fontId="3" fillId="0" borderId="0" xfId="24" applyNumberFormat="1" applyFont="1" applyFill="1" applyBorder="1" applyAlignment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2" fillId="0" borderId="1" xfId="29" applyFont="1" applyFill="1" applyBorder="1" applyAlignment="1">
      <alignment horizontal="left" vertical="center"/>
    </xf>
    <xf numFmtId="0" fontId="2" fillId="0" borderId="1" xfId="29" applyFont="1" applyFill="1" applyBorder="1" applyAlignment="1">
      <alignment horizontal="center" vertical="center"/>
    </xf>
    <xf numFmtId="0" fontId="2" fillId="0" borderId="1" xfId="29" applyFont="1" applyFill="1" applyBorder="1" applyAlignment="1">
      <alignment horizontal="right" vertical="center"/>
    </xf>
    <xf numFmtId="3" fontId="3" fillId="0" borderId="0" xfId="15" applyNumberFormat="1" applyFont="1" applyFill="1" applyBorder="1" applyAlignment="1">
      <alignment horizontal="center" vertical="center"/>
    </xf>
    <xf numFmtId="3" fontId="3" fillId="0" borderId="0" xfId="15" applyNumberFormat="1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0" fontId="3" fillId="0" borderId="0" xfId="29" applyFont="1" applyFill="1" applyBorder="1" applyAlignment="1">
      <alignment vertical="center"/>
    </xf>
    <xf numFmtId="0" fontId="3" fillId="0" borderId="0" xfId="29" applyFont="1" applyFill="1" applyBorder="1" applyAlignment="1">
      <alignment horizontal="center" vertical="center"/>
    </xf>
    <xf numFmtId="0" fontId="3" fillId="0" borderId="0" xfId="29" applyFont="1" applyFill="1" applyBorder="1" applyAlignment="1">
      <alignment horizontal="right" vertical="center"/>
    </xf>
    <xf numFmtId="3" fontId="3" fillId="0" borderId="0" xfId="29" applyNumberFormat="1" applyFont="1" applyFill="1" applyBorder="1" applyAlignment="1">
      <alignment horizontal="right" vertical="center"/>
    </xf>
    <xf numFmtId="3" fontId="11" fillId="0" borderId="0" xfId="0" applyNumberFormat="1" applyFont="1" applyBorder="1" applyAlignment="1">
      <alignment vertical="center"/>
    </xf>
    <xf numFmtId="0" fontId="3" fillId="0" borderId="0" xfId="29" applyFont="1" applyBorder="1" applyAlignment="1">
      <alignment vertical="center"/>
    </xf>
    <xf numFmtId="3" fontId="4" fillId="0" borderId="0" xfId="29" applyNumberFormat="1" applyFont="1" applyFill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Fill="1" applyAlignment="1">
      <alignment vertical="center"/>
    </xf>
    <xf numFmtId="3" fontId="3" fillId="0" borderId="0" xfId="14" applyNumberFormat="1" applyFont="1" applyFill="1" applyBorder="1" applyAlignment="1">
      <alignment horizontal="center" vertical="center"/>
    </xf>
    <xf numFmtId="3" fontId="3" fillId="0" borderId="0" xfId="14" applyNumberFormat="1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right" vertical="center"/>
    </xf>
    <xf numFmtId="0" fontId="3" fillId="0" borderId="0" xfId="23" applyFont="1" applyFill="1" applyBorder="1" applyAlignment="1">
      <alignment vertical="center"/>
    </xf>
    <xf numFmtId="0" fontId="3" fillId="0" borderId="0" xfId="23" applyFont="1" applyFill="1" applyBorder="1" applyAlignment="1">
      <alignment horizontal="center" vertical="center"/>
    </xf>
    <xf numFmtId="3" fontId="3" fillId="0" borderId="0" xfId="23" applyNumberFormat="1" applyFont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14" fillId="0" borderId="0" xfId="0" applyFont="1" applyBorder="1" applyAlignment="1">
      <alignment vertical="center"/>
    </xf>
    <xf numFmtId="3" fontId="3" fillId="0" borderId="0" xfId="37" applyNumberFormat="1" applyFont="1" applyFill="1" applyBorder="1" applyAlignment="1">
      <alignment horizontal="center" vertical="center"/>
    </xf>
    <xf numFmtId="3" fontId="3" fillId="0" borderId="0" xfId="37" applyNumberFormat="1" applyFont="1" applyFill="1" applyBorder="1" applyAlignment="1">
      <alignment vertical="center"/>
    </xf>
    <xf numFmtId="0" fontId="3" fillId="0" borderId="0" xfId="24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3" fontId="3" fillId="0" borderId="0" xfId="36" applyNumberFormat="1" applyFont="1" applyFill="1" applyBorder="1" applyAlignment="1">
      <alignment vertical="center"/>
    </xf>
    <xf numFmtId="3" fontId="3" fillId="0" borderId="0" xfId="36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2" fillId="0" borderId="1" xfId="32" applyFont="1" applyFill="1" applyBorder="1" applyAlignment="1">
      <alignment horizontal="left" vertical="center"/>
    </xf>
    <xf numFmtId="0" fontId="2" fillId="0" borderId="1" xfId="32" applyFont="1" applyFill="1" applyBorder="1" applyAlignment="1">
      <alignment horizontal="center" vertical="center"/>
    </xf>
    <xf numFmtId="0" fontId="2" fillId="0" borderId="1" xfId="32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right" vertical="center"/>
    </xf>
    <xf numFmtId="0" fontId="3" fillId="0" borderId="0" xfId="32" applyFont="1" applyFill="1" applyBorder="1" applyAlignment="1">
      <alignment vertical="center"/>
    </xf>
    <xf numFmtId="0" fontId="3" fillId="0" borderId="0" xfId="32" applyFont="1" applyFill="1" applyBorder="1" applyAlignment="1">
      <alignment horizontal="center" vertical="center"/>
    </xf>
    <xf numFmtId="0" fontId="3" fillId="0" borderId="0" xfId="32" applyFont="1" applyFill="1" applyBorder="1" applyAlignment="1">
      <alignment horizontal="right" vertical="center"/>
    </xf>
    <xf numFmtId="0" fontId="3" fillId="0" borderId="0" xfId="32" applyFont="1" applyBorder="1" applyAlignment="1">
      <alignment horizontal="right" vertical="center"/>
    </xf>
    <xf numFmtId="0" fontId="3" fillId="0" borderId="0" xfId="32" applyFont="1" applyBorder="1" applyAlignment="1">
      <alignment vertical="center"/>
    </xf>
    <xf numFmtId="0" fontId="6" fillId="0" borderId="2" xfId="32" applyFont="1" applyFill="1" applyBorder="1" applyAlignment="1">
      <alignment horizontal="center" vertical="center"/>
    </xf>
    <xf numFmtId="0" fontId="6" fillId="0" borderId="3" xfId="32" applyFont="1" applyFill="1" applyBorder="1" applyAlignment="1">
      <alignment horizontal="center" vertical="center"/>
    </xf>
    <xf numFmtId="0" fontId="2" fillId="0" borderId="1" xfId="33" applyFont="1" applyFill="1" applyBorder="1" applyAlignment="1">
      <alignment horizontal="left" vertical="center"/>
    </xf>
    <xf numFmtId="0" fontId="2" fillId="0" borderId="1" xfId="33" applyFont="1" applyFill="1" applyBorder="1" applyAlignment="1">
      <alignment horizontal="center" vertical="center"/>
    </xf>
    <xf numFmtId="0" fontId="2" fillId="0" borderId="1" xfId="33" applyFont="1" applyFill="1" applyBorder="1" applyAlignment="1">
      <alignment horizontal="right" vertical="center"/>
    </xf>
    <xf numFmtId="3" fontId="3" fillId="0" borderId="0" xfId="3" applyNumberFormat="1" applyFont="1" applyFill="1" applyBorder="1" applyAlignment="1">
      <alignment horizontal="center" vertical="center"/>
    </xf>
    <xf numFmtId="3" fontId="0" fillId="0" borderId="0" xfId="0" applyNumberFormat="1" applyAlignment="1"/>
    <xf numFmtId="3" fontId="3" fillId="0" borderId="0" xfId="3" applyNumberFormat="1" applyFont="1" applyFill="1" applyBorder="1" applyAlignment="1">
      <alignment vertical="center"/>
    </xf>
    <xf numFmtId="3" fontId="3" fillId="0" borderId="0" xfId="3" applyNumberFormat="1" applyFont="1" applyFill="1" applyBorder="1" applyAlignment="1">
      <alignment horizontal="right" vertical="center"/>
    </xf>
    <xf numFmtId="0" fontId="3" fillId="0" borderId="0" xfId="33" applyFont="1" applyFill="1" applyBorder="1" applyAlignment="1">
      <alignment vertical="center"/>
    </xf>
    <xf numFmtId="0" fontId="3" fillId="0" borderId="0" xfId="33" applyFont="1" applyFill="1" applyBorder="1" applyAlignment="1">
      <alignment horizontal="center" vertical="center"/>
    </xf>
    <xf numFmtId="0" fontId="3" fillId="0" borderId="0" xfId="33" applyFont="1" applyBorder="1" applyAlignment="1">
      <alignment horizontal="right" vertical="center"/>
    </xf>
    <xf numFmtId="0" fontId="3" fillId="0" borderId="0" xfId="33" applyFont="1" applyFill="1" applyBorder="1" applyAlignment="1">
      <alignment horizontal="right" vertical="center"/>
    </xf>
    <xf numFmtId="0" fontId="2" fillId="0" borderId="1" xfId="34" applyFont="1" applyFill="1" applyBorder="1" applyAlignment="1">
      <alignment horizontal="left" vertical="center"/>
    </xf>
    <xf numFmtId="0" fontId="2" fillId="0" borderId="1" xfId="34" applyFont="1" applyFill="1" applyBorder="1" applyAlignment="1">
      <alignment horizontal="center" vertical="center"/>
    </xf>
    <xf numFmtId="0" fontId="2" fillId="0" borderId="1" xfId="34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center" vertical="center"/>
    </xf>
    <xf numFmtId="3" fontId="3" fillId="0" borderId="0" xfId="17" applyNumberFormat="1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>
      <alignment vertical="center"/>
    </xf>
    <xf numFmtId="0" fontId="3" fillId="0" borderId="0" xfId="34" applyFont="1" applyFill="1" applyBorder="1" applyAlignment="1">
      <alignment horizontal="center" vertical="center"/>
    </xf>
    <xf numFmtId="3" fontId="3" fillId="0" borderId="0" xfId="34" applyNumberFormat="1" applyFont="1" applyFill="1" applyBorder="1" applyAlignment="1">
      <alignment horizontal="right" vertical="center"/>
    </xf>
    <xf numFmtId="3" fontId="3" fillId="0" borderId="0" xfId="34" applyNumberFormat="1" applyFont="1" applyBorder="1" applyAlignment="1">
      <alignment horizontal="right" vertical="center"/>
    </xf>
    <xf numFmtId="0" fontId="2" fillId="0" borderId="1" xfId="35" applyFont="1" applyFill="1" applyBorder="1" applyAlignment="1">
      <alignment horizontal="left" vertical="center"/>
    </xf>
    <xf numFmtId="0" fontId="2" fillId="0" borderId="1" xfId="35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3" fontId="3" fillId="0" borderId="0" xfId="16" applyNumberFormat="1" applyFont="1" applyFill="1" applyBorder="1" applyAlignment="1">
      <alignment horizontal="center" vertical="center"/>
    </xf>
    <xf numFmtId="3" fontId="3" fillId="0" borderId="0" xfId="16" applyNumberFormat="1" applyFont="1" applyFill="1" applyBorder="1" applyAlignment="1">
      <alignment vertical="center"/>
    </xf>
    <xf numFmtId="3" fontId="3" fillId="0" borderId="0" xfId="16" applyNumberFormat="1" applyFont="1" applyFill="1" applyBorder="1" applyAlignment="1">
      <alignment horizontal="right" vertical="center"/>
    </xf>
    <xf numFmtId="0" fontId="3" fillId="0" borderId="0" xfId="35" applyFont="1" applyFill="1" applyBorder="1" applyAlignment="1">
      <alignment vertical="center"/>
    </xf>
    <xf numFmtId="0" fontId="3" fillId="0" borderId="0" xfId="35" applyFont="1" applyFill="1" applyBorder="1" applyAlignment="1">
      <alignment horizontal="center" vertical="center"/>
    </xf>
    <xf numFmtId="3" fontId="3" fillId="0" borderId="0" xfId="35" applyNumberFormat="1" applyFont="1" applyBorder="1" applyAlignment="1">
      <alignment vertical="center"/>
    </xf>
    <xf numFmtId="3" fontId="3" fillId="0" borderId="0" xfId="35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2" fillId="0" borderId="1" xfId="34" applyFont="1" applyFill="1" applyBorder="1" applyAlignment="1">
      <alignment horizontal="left"/>
    </xf>
    <xf numFmtId="0" fontId="2" fillId="0" borderId="1" xfId="34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3" fontId="3" fillId="0" borderId="0" xfId="22" applyNumberFormat="1" applyFont="1" applyFill="1" applyBorder="1" applyAlignment="1">
      <alignment horizontal="center" vertical="center"/>
    </xf>
    <xf numFmtId="3" fontId="3" fillId="0" borderId="0" xfId="22" applyNumberFormat="1" applyFont="1" applyFill="1" applyBorder="1" applyAlignment="1">
      <alignment vertical="center"/>
    </xf>
    <xf numFmtId="3" fontId="3" fillId="0" borderId="0" xfId="22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/>
    <xf numFmtId="3" fontId="3" fillId="0" borderId="0" xfId="34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3" fontId="16" fillId="0" borderId="0" xfId="0" applyNumberFormat="1" applyFont="1" applyAlignment="1">
      <alignment horizontal="right"/>
    </xf>
    <xf numFmtId="0" fontId="12" fillId="0" borderId="2" xfId="0" applyFont="1" applyFill="1" applyBorder="1" applyAlignment="1"/>
    <xf numFmtId="3" fontId="12" fillId="0" borderId="2" xfId="0" applyNumberFormat="1" applyFont="1" applyFill="1" applyBorder="1" applyAlignment="1">
      <alignment horizontal="right"/>
    </xf>
    <xf numFmtId="0" fontId="12" fillId="0" borderId="3" xfId="0" applyFont="1" applyFill="1" applyBorder="1" applyAlignment="1"/>
    <xf numFmtId="3" fontId="12" fillId="0" borderId="3" xfId="0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center" vertical="center"/>
    </xf>
    <xf numFmtId="3" fontId="3" fillId="0" borderId="0" xfId="21" applyNumberFormat="1" applyFont="1" applyFill="1" applyBorder="1" applyAlignment="1">
      <alignment vertical="center"/>
    </xf>
    <xf numFmtId="3" fontId="3" fillId="0" borderId="0" xfId="21" applyNumberFormat="1" applyFont="1" applyFill="1" applyBorder="1" applyAlignment="1">
      <alignment horizontal="right" vertical="center"/>
    </xf>
    <xf numFmtId="0" fontId="2" fillId="0" borderId="1" xfId="29" applyFont="1" applyFill="1" applyBorder="1" applyAlignment="1">
      <alignment horizontal="left"/>
    </xf>
    <xf numFmtId="0" fontId="2" fillId="0" borderId="1" xfId="29" applyFont="1" applyFill="1" applyBorder="1" applyAlignment="1">
      <alignment horizontal="center"/>
    </xf>
    <xf numFmtId="0" fontId="2" fillId="0" borderId="1" xfId="29" applyFont="1" applyFill="1" applyBorder="1" applyAlignment="1">
      <alignment horizontal="right"/>
    </xf>
    <xf numFmtId="0" fontId="3" fillId="0" borderId="0" xfId="29" applyFont="1" applyFill="1" applyBorder="1" applyAlignment="1"/>
    <xf numFmtId="3" fontId="3" fillId="0" borderId="0" xfId="29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24" applyFont="1" applyFill="1" applyBorder="1" applyAlignment="1">
      <alignment horizontal="center"/>
    </xf>
    <xf numFmtId="0" fontId="2" fillId="0" borderId="1" xfId="24" applyFont="1" applyFill="1" applyBorder="1" applyAlignment="1">
      <alignment horizontal="right"/>
    </xf>
    <xf numFmtId="0" fontId="12" fillId="0" borderId="0" xfId="0" applyFont="1" applyFill="1" applyBorder="1" applyAlignment="1"/>
    <xf numFmtId="0" fontId="13" fillId="0" borderId="0" xfId="0" applyFont="1" applyFill="1" applyBorder="1"/>
    <xf numFmtId="0" fontId="2" fillId="0" borderId="1" xfId="30" applyFont="1" applyFill="1" applyBorder="1" applyAlignment="1">
      <alignment horizontal="left"/>
    </xf>
    <xf numFmtId="0" fontId="2" fillId="0" borderId="1" xfId="30" applyFont="1" applyFill="1" applyBorder="1" applyAlignment="1">
      <alignment horizontal="center"/>
    </xf>
    <xf numFmtId="0" fontId="2" fillId="0" borderId="1" xfId="30" applyFont="1" applyFill="1" applyBorder="1" applyAlignment="1">
      <alignment horizontal="right"/>
    </xf>
    <xf numFmtId="0" fontId="10" fillId="0" borderId="0" xfId="0" applyFont="1" applyFill="1" applyBorder="1"/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>
      <alignment wrapText="1"/>
    </xf>
    <xf numFmtId="0" fontId="3" fillId="0" borderId="0" xfId="30" applyFont="1" applyFill="1" applyBorder="1" applyAlignment="1">
      <alignment horizontal="center" wrapText="1"/>
    </xf>
    <xf numFmtId="3" fontId="3" fillId="0" borderId="0" xfId="30" applyNumberFormat="1" applyFont="1" applyFill="1" applyBorder="1" applyAlignment="1">
      <alignment horizontal="right" wrapText="1"/>
    </xf>
    <xf numFmtId="0" fontId="11" fillId="0" borderId="0" xfId="0" applyFont="1" applyFill="1" applyBorder="1"/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/>
    </xf>
    <xf numFmtId="0" fontId="2" fillId="0" borderId="1" xfId="31" applyFont="1" applyFill="1" applyBorder="1" applyAlignment="1">
      <alignment horizontal="center"/>
    </xf>
    <xf numFmtId="0" fontId="2" fillId="0" borderId="1" xfId="31" applyFont="1" applyFill="1" applyBorder="1" applyAlignment="1">
      <alignment horizontal="right"/>
    </xf>
    <xf numFmtId="0" fontId="3" fillId="0" borderId="0" xfId="31" applyFont="1" applyFill="1" applyBorder="1" applyAlignment="1">
      <alignment wrapText="1"/>
    </xf>
    <xf numFmtId="0" fontId="3" fillId="0" borderId="0" xfId="31" applyFont="1" applyFill="1" applyBorder="1" applyAlignment="1">
      <alignment horizontal="center" wrapText="1"/>
    </xf>
    <xf numFmtId="3" fontId="3" fillId="0" borderId="0" xfId="31" applyNumberFormat="1" applyFont="1" applyFill="1" applyBorder="1" applyAlignment="1">
      <alignment horizontal="right" wrapText="1"/>
    </xf>
    <xf numFmtId="0" fontId="15" fillId="0" borderId="0" xfId="0" applyFont="1" applyAlignment="1">
      <alignment vertical="center"/>
    </xf>
    <xf numFmtId="3" fontId="13" fillId="0" borderId="0" xfId="0" applyNumberFormat="1" applyFont="1" applyFill="1" applyBorder="1" applyAlignment="1">
      <alignment horizontal="right"/>
    </xf>
    <xf numFmtId="0" fontId="15" fillId="0" borderId="0" xfId="0" applyFont="1"/>
    <xf numFmtId="0" fontId="2" fillId="0" borderId="1" xfId="32" applyFont="1" applyFill="1" applyBorder="1" applyAlignment="1">
      <alignment horizontal="left"/>
    </xf>
    <xf numFmtId="0" fontId="2" fillId="0" borderId="1" xfId="32" applyFont="1" applyFill="1" applyBorder="1" applyAlignment="1">
      <alignment horizontal="center"/>
    </xf>
    <xf numFmtId="3" fontId="2" fillId="0" borderId="1" xfId="32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3" fontId="3" fillId="0" borderId="0" xfId="7" applyNumberFormat="1" applyFont="1" applyFill="1" applyBorder="1" applyAlignment="1">
      <alignment horizontal="center" vertical="center"/>
    </xf>
    <xf numFmtId="3" fontId="3" fillId="0" borderId="0" xfId="7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horizontal="right" vertical="center"/>
    </xf>
    <xf numFmtId="0" fontId="3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3" fontId="3" fillId="0" borderId="0" xfId="32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0" fontId="6" fillId="0" borderId="2" xfId="32" applyFont="1" applyFill="1" applyBorder="1" applyAlignment="1">
      <alignment horizontal="center"/>
    </xf>
    <xf numFmtId="0" fontId="6" fillId="0" borderId="3" xfId="32" applyFont="1" applyFill="1" applyBorder="1" applyAlignment="1">
      <alignment horizontal="center"/>
    </xf>
    <xf numFmtId="0" fontId="2" fillId="0" borderId="1" xfId="33" applyFont="1" applyFill="1" applyBorder="1" applyAlignment="1">
      <alignment horizontal="left"/>
    </xf>
    <xf numFmtId="0" fontId="2" fillId="0" borderId="1" xfId="33" applyFont="1" applyFill="1" applyBorder="1" applyAlignment="1">
      <alignment horizontal="center"/>
    </xf>
    <xf numFmtId="0" fontId="2" fillId="0" borderId="1" xfId="33" applyFont="1" applyFill="1" applyBorder="1" applyAlignment="1">
      <alignment horizontal="right"/>
    </xf>
    <xf numFmtId="3" fontId="3" fillId="0" borderId="0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vertical="center"/>
    </xf>
    <xf numFmtId="3" fontId="3" fillId="0" borderId="0" xfId="6" applyNumberFormat="1" applyFont="1" applyFill="1" applyBorder="1" applyAlignment="1">
      <alignment horizontal="right" vertical="center"/>
    </xf>
    <xf numFmtId="0" fontId="3" fillId="0" borderId="0" xfId="33" applyFont="1" applyFill="1" applyBorder="1" applyAlignment="1"/>
    <xf numFmtId="0" fontId="3" fillId="0" borderId="0" xfId="33" applyFont="1" applyFill="1" applyBorder="1" applyAlignment="1">
      <alignment horizontal="center"/>
    </xf>
    <xf numFmtId="3" fontId="3" fillId="0" borderId="0" xfId="33" applyNumberFormat="1" applyFont="1" applyFill="1" applyBorder="1" applyAlignment="1">
      <alignment horizontal="right"/>
    </xf>
    <xf numFmtId="0" fontId="6" fillId="0" borderId="2" xfId="33" applyFont="1" applyFill="1" applyBorder="1" applyAlignment="1">
      <alignment horizontal="center"/>
    </xf>
    <xf numFmtId="0" fontId="6" fillId="0" borderId="3" xfId="33" applyFont="1" applyFill="1" applyBorder="1" applyAlignment="1">
      <alignment horizontal="center"/>
    </xf>
    <xf numFmtId="0" fontId="2" fillId="0" borderId="1" xfId="24" applyFont="1" applyFill="1" applyBorder="1" applyAlignment="1"/>
    <xf numFmtId="3" fontId="3" fillId="0" borderId="0" xfId="13" applyNumberFormat="1" applyFont="1" applyFill="1" applyBorder="1" applyAlignment="1">
      <alignment horizontal="center" vertical="center"/>
    </xf>
    <xf numFmtId="3" fontId="3" fillId="0" borderId="0" xfId="13" applyNumberFormat="1" applyFont="1" applyFill="1" applyBorder="1" applyAlignment="1">
      <alignment vertical="center"/>
    </xf>
    <xf numFmtId="3" fontId="3" fillId="0" borderId="0" xfId="13" applyNumberFormat="1" applyFont="1" applyFill="1" applyBorder="1" applyAlignment="1">
      <alignment horizontal="right" vertical="center"/>
    </xf>
    <xf numFmtId="3" fontId="3" fillId="0" borderId="0" xfId="18" applyNumberFormat="1" applyFont="1" applyFill="1" applyBorder="1" applyAlignment="1">
      <alignment horizontal="center" vertical="center"/>
    </xf>
    <xf numFmtId="3" fontId="3" fillId="0" borderId="0" xfId="18" applyNumberFormat="1" applyFont="1" applyFill="1" applyBorder="1" applyAlignment="1">
      <alignment vertical="center"/>
    </xf>
    <xf numFmtId="3" fontId="3" fillId="0" borderId="0" xfId="18" applyNumberFormat="1" applyFont="1" applyFill="1" applyBorder="1" applyAlignment="1">
      <alignment horizontal="right" vertical="center"/>
    </xf>
    <xf numFmtId="3" fontId="3" fillId="0" borderId="0" xfId="25" applyNumberFormat="1" applyFont="1" applyFill="1" applyBorder="1" applyAlignment="1">
      <alignment horizontal="center" vertical="center"/>
    </xf>
    <xf numFmtId="3" fontId="3" fillId="0" borderId="0" xfId="25" applyNumberFormat="1" applyFont="1" applyFill="1" applyBorder="1" applyAlignment="1">
      <alignment vertical="center"/>
    </xf>
    <xf numFmtId="3" fontId="3" fillId="0" borderId="0" xfId="25" applyNumberFormat="1" applyFont="1" applyFill="1" applyBorder="1" applyAlignment="1">
      <alignment horizontal="right" vertical="center"/>
    </xf>
    <xf numFmtId="3" fontId="3" fillId="0" borderId="0" xfId="8" applyNumberFormat="1" applyFont="1" applyFill="1" applyBorder="1" applyAlignment="1">
      <alignment horizontal="center" vertical="center"/>
    </xf>
    <xf numFmtId="3" fontId="3" fillId="0" borderId="0" xfId="8" applyNumberFormat="1" applyFont="1" applyFill="1" applyBorder="1" applyAlignment="1">
      <alignment vertical="center"/>
    </xf>
    <xf numFmtId="3" fontId="3" fillId="0" borderId="0" xfId="8" applyNumberFormat="1" applyFont="1" applyFill="1" applyBorder="1" applyAlignment="1">
      <alignment horizontal="right" vertical="center"/>
    </xf>
    <xf numFmtId="3" fontId="3" fillId="0" borderId="0" xfId="26" applyNumberFormat="1" applyFont="1" applyFill="1" applyBorder="1" applyAlignment="1">
      <alignment horizontal="center" vertical="center"/>
    </xf>
    <xf numFmtId="3" fontId="3" fillId="0" borderId="0" xfId="26" applyNumberFormat="1" applyFont="1" applyFill="1" applyBorder="1" applyAlignment="1">
      <alignment vertical="center"/>
    </xf>
    <xf numFmtId="3" fontId="3" fillId="0" borderId="0" xfId="26" applyNumberFormat="1" applyFont="1" applyFill="1" applyBorder="1" applyAlignment="1">
      <alignment horizontal="right" vertical="center"/>
    </xf>
    <xf numFmtId="3" fontId="3" fillId="0" borderId="0" xfId="27" applyNumberFormat="1" applyFont="1" applyFill="1" applyBorder="1" applyAlignment="1">
      <alignment horizontal="center" vertical="center"/>
    </xf>
    <xf numFmtId="3" fontId="3" fillId="0" borderId="0" xfId="27" applyNumberFormat="1" applyFont="1" applyFill="1" applyBorder="1" applyAlignment="1">
      <alignment vertical="center"/>
    </xf>
    <xf numFmtId="3" fontId="3" fillId="0" borderId="0" xfId="27" applyNumberFormat="1" applyFont="1" applyFill="1" applyBorder="1" applyAlignment="1">
      <alignment horizontal="right" vertical="center"/>
    </xf>
    <xf numFmtId="3" fontId="3" fillId="0" borderId="0" xfId="28" applyNumberFormat="1" applyFont="1" applyFill="1" applyBorder="1" applyAlignment="1">
      <alignment horizontal="center" vertical="center"/>
    </xf>
    <xf numFmtId="3" fontId="3" fillId="0" borderId="0" xfId="28" applyNumberFormat="1" applyFont="1" applyFill="1" applyBorder="1" applyAlignment="1">
      <alignment vertical="center"/>
    </xf>
    <xf numFmtId="3" fontId="3" fillId="0" borderId="0" xfId="28" applyNumberFormat="1" applyFont="1" applyFill="1" applyBorder="1" applyAlignment="1">
      <alignment horizontal="right" vertical="center"/>
    </xf>
    <xf numFmtId="3" fontId="3" fillId="0" borderId="0" xfId="12" applyNumberFormat="1" applyFont="1" applyFill="1" applyBorder="1" applyAlignment="1">
      <alignment horizontal="center" vertical="center"/>
    </xf>
    <xf numFmtId="3" fontId="3" fillId="0" borderId="0" xfId="12" applyNumberFormat="1" applyFont="1" applyFill="1" applyBorder="1" applyAlignment="1">
      <alignment vertical="center"/>
    </xf>
    <xf numFmtId="3" fontId="3" fillId="0" borderId="0" xfId="12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1" fillId="0" borderId="0" xfId="0" applyNumberFormat="1" applyFont="1" applyAlignment="1">
      <alignment horizontal="right"/>
    </xf>
    <xf numFmtId="3" fontId="3" fillId="0" borderId="3" xfId="20" applyNumberFormat="1" applyFont="1" applyFill="1" applyBorder="1" applyAlignment="1">
      <alignment vertical="center"/>
    </xf>
    <xf numFmtId="3" fontId="3" fillId="0" borderId="3" xfId="2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right"/>
    </xf>
    <xf numFmtId="3" fontId="3" fillId="0" borderId="3" xfId="20" applyNumberFormat="1" applyFont="1" applyFill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/>
    </xf>
    <xf numFmtId="3" fontId="0" fillId="0" borderId="0" xfId="0" applyNumberFormat="1"/>
    <xf numFmtId="3" fontId="11" fillId="0" borderId="0" xfId="0" applyNumberFormat="1" applyFont="1"/>
    <xf numFmtId="3" fontId="8" fillId="0" borderId="0" xfId="20" applyNumberFormat="1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right"/>
    </xf>
    <xf numFmtId="3" fontId="11" fillId="0" borderId="0" xfId="0" applyNumberFormat="1" applyFont="1" applyAlignment="1">
      <alignment vertical="center"/>
    </xf>
    <xf numFmtId="3" fontId="3" fillId="0" borderId="3" xfId="19" applyNumberFormat="1" applyFont="1" applyFill="1" applyBorder="1" applyAlignment="1">
      <alignment vertical="center"/>
    </xf>
    <xf numFmtId="3" fontId="3" fillId="0" borderId="3" xfId="19" applyNumberFormat="1" applyFont="1" applyFill="1" applyBorder="1" applyAlignment="1">
      <alignment horizontal="center" vertical="center"/>
    </xf>
    <xf numFmtId="3" fontId="3" fillId="0" borderId="3" xfId="19" applyNumberFormat="1" applyFont="1" applyFill="1" applyBorder="1" applyAlignment="1">
      <alignment horizontal="right" vertical="center"/>
    </xf>
    <xf numFmtId="3" fontId="11" fillId="0" borderId="3" xfId="0" applyNumberFormat="1" applyFont="1" applyBorder="1"/>
    <xf numFmtId="0" fontId="0" fillId="0" borderId="0" xfId="0" applyBorder="1"/>
    <xf numFmtId="0" fontId="11" fillId="0" borderId="0" xfId="0" applyFont="1" applyBorder="1" applyAlignment="1">
      <alignment horizontal="right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3" fontId="11" fillId="0" borderId="0" xfId="0" applyNumberFormat="1" applyFont="1" applyBorder="1"/>
    <xf numFmtId="3" fontId="8" fillId="0" borderId="0" xfId="19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horizontal="right" vertical="center"/>
    </xf>
    <xf numFmtId="3" fontId="3" fillId="0" borderId="3" xfId="15" applyNumberFormat="1" applyFont="1" applyFill="1" applyBorder="1" applyAlignment="1">
      <alignment horizontal="center" vertical="center"/>
    </xf>
    <xf numFmtId="0" fontId="2" fillId="0" borderId="0" xfId="29" applyFont="1" applyFill="1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3" fontId="8" fillId="0" borderId="0" xfId="15" applyNumberFormat="1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horizontal="right" vertical="center"/>
    </xf>
    <xf numFmtId="3" fontId="3" fillId="0" borderId="3" xfId="14" applyNumberFormat="1" applyFont="1" applyFill="1" applyBorder="1" applyAlignment="1">
      <alignment horizontal="center" vertical="center"/>
    </xf>
    <xf numFmtId="3" fontId="7" fillId="0" borderId="0" xfId="14" applyNumberFormat="1" applyFont="1" applyFill="1" applyBorder="1" applyAlignment="1">
      <alignment vertical="center"/>
    </xf>
    <xf numFmtId="0" fontId="0" fillId="0" borderId="0" xfId="0" applyFill="1"/>
    <xf numFmtId="3" fontId="11" fillId="0" borderId="0" xfId="0" applyNumberFormat="1" applyFont="1" applyFill="1"/>
    <xf numFmtId="3" fontId="8" fillId="0" borderId="0" xfId="14" applyNumberFormat="1" applyFont="1" applyFill="1" applyBorder="1" applyAlignment="1">
      <alignment vertical="center"/>
    </xf>
    <xf numFmtId="0" fontId="2" fillId="0" borderId="0" xfId="23" applyFont="1" applyFill="1" applyBorder="1" applyAlignment="1">
      <alignment horizontal="right" vertical="center"/>
    </xf>
    <xf numFmtId="3" fontId="3" fillId="0" borderId="3" xfId="37" applyNumberFormat="1" applyFont="1" applyFill="1" applyBorder="1" applyAlignment="1">
      <alignment vertical="center"/>
    </xf>
    <xf numFmtId="3" fontId="3" fillId="0" borderId="3" xfId="37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/>
    <xf numFmtId="0" fontId="11" fillId="0" borderId="0" xfId="0" applyFont="1" applyBorder="1"/>
    <xf numFmtId="0" fontId="2" fillId="0" borderId="1" xfId="29" applyFont="1" applyFill="1" applyBorder="1" applyAlignment="1">
      <alignment vertical="center"/>
    </xf>
    <xf numFmtId="0" fontId="0" fillId="0" borderId="0" xfId="0" applyAlignment="1"/>
    <xf numFmtId="0" fontId="6" fillId="0" borderId="2" xfId="29" applyFont="1" applyFill="1" applyBorder="1" applyAlignment="1">
      <alignment vertical="center"/>
    </xf>
    <xf numFmtId="0" fontId="6" fillId="0" borderId="3" xfId="29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horizontal="right" vertical="center"/>
    </xf>
    <xf numFmtId="0" fontId="3" fillId="0" borderId="3" xfId="29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3" fontId="3" fillId="0" borderId="0" xfId="5" applyNumberFormat="1" applyFont="1" applyFill="1" applyBorder="1" applyAlignment="1">
      <alignment horizontal="center" vertical="center"/>
    </xf>
    <xf numFmtId="3" fontId="3" fillId="0" borderId="0" xfId="5" applyNumberFormat="1" applyFont="1" applyFill="1" applyBorder="1" applyAlignment="1">
      <alignment vertical="center" wrapText="1"/>
    </xf>
    <xf numFmtId="3" fontId="3" fillId="0" borderId="0" xfId="5" applyNumberFormat="1" applyFont="1" applyFill="1" applyBorder="1" applyAlignment="1">
      <alignment vertical="center"/>
    </xf>
    <xf numFmtId="3" fontId="3" fillId="0" borderId="0" xfId="5" applyNumberFormat="1" applyFont="1" applyFill="1" applyBorder="1" applyAlignment="1">
      <alignment horizontal="right" vertical="center" wrapText="1"/>
    </xf>
    <xf numFmtId="3" fontId="3" fillId="0" borderId="0" xfId="22" applyNumberFormat="1" applyFont="1" applyFill="1" applyBorder="1" applyAlignment="1">
      <alignment vertical="center" wrapText="1"/>
    </xf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9" applyNumberFormat="1" applyFont="1" applyFill="1" applyBorder="1" applyAlignment="1">
      <alignment horizontal="center" vertical="center"/>
    </xf>
    <xf numFmtId="3" fontId="3" fillId="0" borderId="0" xfId="9" applyNumberFormat="1" applyFont="1" applyFill="1" applyBorder="1" applyAlignment="1">
      <alignment vertical="center"/>
    </xf>
    <xf numFmtId="3" fontId="3" fillId="0" borderId="0" xfId="9" applyNumberFormat="1" applyFont="1" applyFill="1" applyBorder="1" applyAlignment="1">
      <alignment horizontal="right" vertical="center"/>
    </xf>
    <xf numFmtId="3" fontId="3" fillId="0" borderId="0" xfId="11" applyNumberFormat="1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vertical="center"/>
    </xf>
    <xf numFmtId="3" fontId="3" fillId="0" borderId="0" xfId="11" applyNumberFormat="1" applyFont="1" applyFill="1" applyBorder="1" applyAlignment="1">
      <alignment horizontal="right" vertical="center"/>
    </xf>
    <xf numFmtId="3" fontId="3" fillId="0" borderId="0" xfId="10" applyNumberFormat="1" applyFont="1" applyFill="1" applyBorder="1" applyAlignment="1">
      <alignment horizontal="center" vertical="center"/>
    </xf>
    <xf numFmtId="3" fontId="3" fillId="0" borderId="0" xfId="10" applyNumberFormat="1" applyFont="1" applyFill="1" applyBorder="1" applyAlignment="1">
      <alignment vertical="center"/>
    </xf>
    <xf numFmtId="3" fontId="3" fillId="0" borderId="0" xfId="10" applyNumberFormat="1" applyFont="1" applyFill="1" applyBorder="1" applyAlignment="1">
      <alignment horizontal="right" vertical="center"/>
    </xf>
    <xf numFmtId="3" fontId="3" fillId="0" borderId="0" xfId="5" applyNumberFormat="1" applyFont="1" applyFill="1" applyBorder="1" applyAlignment="1">
      <alignment horizontal="center" vertical="center" wrapText="1"/>
    </xf>
    <xf numFmtId="3" fontId="3" fillId="0" borderId="3" xfId="4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right" vertical="center"/>
    </xf>
    <xf numFmtId="3" fontId="8" fillId="0" borderId="0" xfId="3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horizontal="center" vertical="center"/>
    </xf>
    <xf numFmtId="3" fontId="3" fillId="0" borderId="3" xfId="3" applyNumberFormat="1" applyFont="1" applyFill="1" applyBorder="1" applyAlignment="1">
      <alignment horizontal="right" vertical="center"/>
    </xf>
    <xf numFmtId="3" fontId="11" fillId="0" borderId="0" xfId="0" applyNumberFormat="1" applyFont="1" applyAlignment="1"/>
    <xf numFmtId="3" fontId="11" fillId="0" borderId="3" xfId="0" applyNumberFormat="1" applyFont="1" applyBorder="1" applyAlignment="1"/>
    <xf numFmtId="3" fontId="11" fillId="0" borderId="0" xfId="0" applyNumberFormat="1" applyFont="1" applyBorder="1" applyAlignment="1"/>
    <xf numFmtId="3" fontId="3" fillId="0" borderId="3" xfId="17" applyNumberFormat="1" applyFont="1" applyFill="1" applyBorder="1" applyAlignment="1">
      <alignment vertical="center"/>
    </xf>
    <xf numFmtId="3" fontId="3" fillId="0" borderId="3" xfId="17" applyNumberFormat="1" applyFont="1" applyFill="1" applyBorder="1" applyAlignment="1">
      <alignment horizontal="center" vertical="center"/>
    </xf>
    <xf numFmtId="3" fontId="3" fillId="0" borderId="3" xfId="17" applyNumberFormat="1" applyFont="1" applyFill="1" applyBorder="1" applyAlignment="1">
      <alignment horizontal="right" vertical="center"/>
    </xf>
    <xf numFmtId="0" fontId="2" fillId="0" borderId="0" xfId="34" applyFont="1" applyFill="1" applyBorder="1" applyAlignment="1">
      <alignment horizontal="right" vertical="center"/>
    </xf>
    <xf numFmtId="3" fontId="3" fillId="0" borderId="3" xfId="16" applyNumberFormat="1" applyFont="1" applyFill="1" applyBorder="1" applyAlignment="1">
      <alignment vertical="center"/>
    </xf>
    <xf numFmtId="3" fontId="3" fillId="0" borderId="3" xfId="16" applyNumberFormat="1" applyFont="1" applyFill="1" applyBorder="1" applyAlignment="1">
      <alignment horizontal="right" vertical="center"/>
    </xf>
    <xf numFmtId="0" fontId="2" fillId="0" borderId="1" xfId="35" applyFont="1" applyFill="1" applyBorder="1" applyAlignment="1">
      <alignment horizontal="center" vertical="center"/>
    </xf>
    <xf numFmtId="3" fontId="3" fillId="0" borderId="3" xfId="16" applyNumberFormat="1" applyFont="1" applyFill="1" applyBorder="1" applyAlignment="1">
      <alignment horizontal="center" vertical="center"/>
    </xf>
    <xf numFmtId="0" fontId="2" fillId="0" borderId="0" xfId="35" applyFont="1" applyFill="1" applyBorder="1" applyAlignment="1">
      <alignment horizontal="left" vertical="center"/>
    </xf>
    <xf numFmtId="0" fontId="2" fillId="0" borderId="0" xfId="35" applyFont="1" applyFill="1" applyBorder="1" applyAlignment="1">
      <alignment horizontal="center" vertical="center"/>
    </xf>
    <xf numFmtId="0" fontId="2" fillId="0" borderId="0" xfId="35" applyFont="1" applyFill="1" applyBorder="1" applyAlignment="1">
      <alignment horizontal="right" vertical="center"/>
    </xf>
    <xf numFmtId="3" fontId="12" fillId="0" borderId="0" xfId="0" applyNumberFormat="1" applyFont="1" applyBorder="1" applyAlignment="1">
      <alignment vertical="center"/>
    </xf>
    <xf numFmtId="3" fontId="3" fillId="0" borderId="3" xfId="22" applyNumberFormat="1" applyFont="1" applyFill="1" applyBorder="1" applyAlignment="1">
      <alignment vertical="center"/>
    </xf>
    <xf numFmtId="3" fontId="3" fillId="0" borderId="3" xfId="22" applyNumberFormat="1" applyFont="1" applyFill="1" applyBorder="1" applyAlignment="1">
      <alignment horizontal="right" vertical="center"/>
    </xf>
    <xf numFmtId="0" fontId="2" fillId="0" borderId="1" xfId="34" applyFont="1" applyFill="1" applyBorder="1" applyAlignment="1"/>
    <xf numFmtId="0" fontId="6" fillId="0" borderId="2" xfId="34" applyFont="1" applyFill="1" applyBorder="1" applyAlignment="1"/>
    <xf numFmtId="0" fontId="6" fillId="0" borderId="3" xfId="34" applyFont="1" applyFill="1" applyBorder="1" applyAlignment="1"/>
    <xf numFmtId="3" fontId="8" fillId="0" borderId="0" xfId="22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horizontal="right" vertical="center"/>
    </xf>
    <xf numFmtId="0" fontId="2" fillId="0" borderId="1" xfId="29" applyFont="1" applyFill="1" applyBorder="1" applyAlignment="1"/>
    <xf numFmtId="0" fontId="6" fillId="0" borderId="2" xfId="29" applyFont="1" applyFill="1" applyBorder="1" applyAlignment="1"/>
    <xf numFmtId="0" fontId="6" fillId="0" borderId="3" xfId="29" applyFont="1" applyFill="1" applyBorder="1" applyAlignment="1"/>
    <xf numFmtId="3" fontId="3" fillId="0" borderId="3" xfId="2" applyNumberFormat="1" applyFont="1" applyFill="1" applyBorder="1" applyAlignment="1">
      <alignment vertical="center"/>
    </xf>
    <xf numFmtId="3" fontId="3" fillId="0" borderId="3" xfId="2" applyNumberFormat="1" applyFont="1" applyFill="1" applyBorder="1" applyAlignment="1">
      <alignment horizontal="center" vertical="center"/>
    </xf>
    <xf numFmtId="3" fontId="3" fillId="0" borderId="3" xfId="2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11" fillId="0" borderId="3" xfId="0" applyFont="1" applyBorder="1" applyAlignment="1">
      <alignment horizontal="right"/>
    </xf>
    <xf numFmtId="3" fontId="3" fillId="0" borderId="3" xfId="1" applyNumberFormat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 vertical="center"/>
    </xf>
    <xf numFmtId="3" fontId="3" fillId="0" borderId="3" xfId="7" applyNumberFormat="1" applyFont="1" applyFill="1" applyBorder="1" applyAlignment="1">
      <alignment vertical="center"/>
    </xf>
    <xf numFmtId="3" fontId="3" fillId="0" borderId="3" xfId="7" applyNumberFormat="1" applyFont="1" applyFill="1" applyBorder="1" applyAlignment="1">
      <alignment horizontal="right" vertical="center"/>
    </xf>
    <xf numFmtId="3" fontId="3" fillId="0" borderId="3" xfId="7" applyNumberFormat="1" applyFont="1" applyFill="1" applyBorder="1" applyAlignment="1">
      <alignment horizontal="center" vertical="center"/>
    </xf>
    <xf numFmtId="0" fontId="2" fillId="0" borderId="0" xfId="32" applyFont="1" applyFill="1" applyBorder="1" applyAlignment="1">
      <alignment horizontal="left"/>
    </xf>
    <xf numFmtId="0" fontId="2" fillId="0" borderId="0" xfId="32" applyFont="1" applyFill="1" applyBorder="1" applyAlignment="1">
      <alignment horizontal="center"/>
    </xf>
    <xf numFmtId="3" fontId="2" fillId="0" borderId="0" xfId="32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6" fillId="0" borderId="0" xfId="32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right"/>
    </xf>
    <xf numFmtId="3" fontId="0" fillId="0" borderId="0" xfId="0" applyNumberFormat="1" applyBorder="1"/>
    <xf numFmtId="3" fontId="3" fillId="0" borderId="3" xfId="6" applyNumberFormat="1" applyFont="1" applyFill="1" applyBorder="1" applyAlignment="1">
      <alignment vertical="center"/>
    </xf>
    <xf numFmtId="3" fontId="3" fillId="0" borderId="3" xfId="6" applyNumberFormat="1" applyFont="1" applyFill="1" applyBorder="1" applyAlignment="1">
      <alignment horizontal="right" vertical="center"/>
    </xf>
    <xf numFmtId="3" fontId="3" fillId="0" borderId="3" xfId="6" applyNumberFormat="1" applyFont="1" applyFill="1" applyBorder="1" applyAlignment="1">
      <alignment horizontal="center" vertical="center"/>
    </xf>
    <xf numFmtId="0" fontId="2" fillId="0" borderId="0" xfId="33" applyFont="1" applyFill="1" applyBorder="1" applyAlignment="1">
      <alignment horizontal="left"/>
    </xf>
    <xf numFmtId="0" fontId="2" fillId="0" borderId="0" xfId="33" applyFont="1" applyFill="1" applyBorder="1" applyAlignment="1">
      <alignment horizontal="center"/>
    </xf>
    <xf numFmtId="0" fontId="2" fillId="0" borderId="0" xfId="33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6" fillId="0" borderId="0" xfId="33" applyFont="1" applyFill="1" applyBorder="1" applyAlignment="1">
      <alignment horizontal="center"/>
    </xf>
    <xf numFmtId="3" fontId="3" fillId="0" borderId="3" xfId="13" applyNumberFormat="1" applyFont="1" applyFill="1" applyBorder="1" applyAlignment="1">
      <alignment vertical="center"/>
    </xf>
    <xf numFmtId="3" fontId="3" fillId="0" borderId="3" xfId="13" applyNumberFormat="1" applyFont="1" applyFill="1" applyBorder="1" applyAlignment="1">
      <alignment horizontal="right" vertical="center"/>
    </xf>
    <xf numFmtId="3" fontId="3" fillId="0" borderId="3" xfId="13" applyNumberFormat="1" applyFont="1" applyFill="1" applyBorder="1" applyAlignment="1">
      <alignment horizontal="center" vertical="center"/>
    </xf>
    <xf numFmtId="0" fontId="2" fillId="0" borderId="0" xfId="29" applyFont="1" applyFill="1" applyBorder="1" applyAlignment="1">
      <alignment horizontal="left"/>
    </xf>
    <xf numFmtId="0" fontId="2" fillId="0" borderId="0" xfId="29" applyFont="1" applyFill="1" applyBorder="1" applyAlignment="1">
      <alignment horizontal="center"/>
    </xf>
    <xf numFmtId="0" fontId="2" fillId="0" borderId="0" xfId="29" applyFont="1" applyFill="1" applyBorder="1" applyAlignment="1">
      <alignment horizontal="right"/>
    </xf>
    <xf numFmtId="3" fontId="3" fillId="0" borderId="3" xfId="18" applyNumberFormat="1" applyFont="1" applyFill="1" applyBorder="1" applyAlignment="1">
      <alignment vertical="center"/>
    </xf>
    <xf numFmtId="3" fontId="3" fillId="0" borderId="3" xfId="18" applyNumberFormat="1" applyFont="1" applyFill="1" applyBorder="1" applyAlignment="1">
      <alignment horizontal="center" vertical="center"/>
    </xf>
    <xf numFmtId="3" fontId="3" fillId="0" borderId="3" xfId="33" applyNumberFormat="1" applyFont="1" applyFill="1" applyBorder="1" applyAlignment="1">
      <alignment horizontal="right"/>
    </xf>
    <xf numFmtId="3" fontId="3" fillId="0" borderId="3" xfId="25" applyNumberFormat="1" applyFont="1" applyFill="1" applyBorder="1" applyAlignment="1">
      <alignment vertical="center"/>
    </xf>
    <xf numFmtId="3" fontId="3" fillId="0" borderId="3" xfId="25" applyNumberFormat="1" applyFont="1" applyFill="1" applyBorder="1" applyAlignment="1">
      <alignment horizontal="center" vertical="center"/>
    </xf>
    <xf numFmtId="3" fontId="3" fillId="0" borderId="3" xfId="25" applyNumberFormat="1" applyFont="1" applyFill="1" applyBorder="1" applyAlignment="1">
      <alignment horizontal="right" vertical="center"/>
    </xf>
    <xf numFmtId="3" fontId="3" fillId="0" borderId="3" xfId="8" applyNumberFormat="1" applyFont="1" applyFill="1" applyBorder="1" applyAlignment="1">
      <alignment vertical="center"/>
    </xf>
    <xf numFmtId="3" fontId="3" fillId="0" borderId="3" xfId="8" applyNumberFormat="1" applyFont="1" applyFill="1" applyBorder="1" applyAlignment="1">
      <alignment horizontal="center" vertical="center"/>
    </xf>
    <xf numFmtId="3" fontId="3" fillId="0" borderId="3" xfId="8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vertical="center"/>
    </xf>
    <xf numFmtId="3" fontId="3" fillId="0" borderId="3" xfId="26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horizontal="center" vertical="center"/>
    </xf>
    <xf numFmtId="3" fontId="3" fillId="0" borderId="3" xfId="27" applyNumberFormat="1" applyFont="1" applyFill="1" applyBorder="1" applyAlignment="1">
      <alignment vertical="center"/>
    </xf>
    <xf numFmtId="3" fontId="3" fillId="0" borderId="3" xfId="27" applyNumberFormat="1" applyFont="1" applyFill="1" applyBorder="1" applyAlignment="1">
      <alignment horizontal="center" vertical="center"/>
    </xf>
    <xf numFmtId="3" fontId="3" fillId="0" borderId="3" xfId="27" applyNumberFormat="1" applyFont="1" applyFill="1" applyBorder="1" applyAlignment="1">
      <alignment horizontal="right" vertical="center"/>
    </xf>
    <xf numFmtId="3" fontId="3" fillId="0" borderId="3" xfId="28" applyNumberFormat="1" applyFont="1" applyFill="1" applyBorder="1" applyAlignment="1">
      <alignment vertical="center"/>
    </xf>
    <xf numFmtId="3" fontId="3" fillId="0" borderId="3" xfId="28" applyNumberFormat="1" applyFont="1" applyFill="1" applyBorder="1" applyAlignment="1">
      <alignment horizontal="center" vertical="center"/>
    </xf>
    <xf numFmtId="3" fontId="3" fillId="0" borderId="3" xfId="28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/>
    <xf numFmtId="3" fontId="10" fillId="0" borderId="0" xfId="0" applyNumberFormat="1" applyFont="1" applyFill="1" applyBorder="1" applyAlignment="1"/>
    <xf numFmtId="3" fontId="11" fillId="0" borderId="0" xfId="0" applyNumberFormat="1" applyFont="1" applyFill="1" applyBorder="1" applyAlignment="1">
      <alignment vertical="center"/>
    </xf>
    <xf numFmtId="3" fontId="3" fillId="0" borderId="3" xfId="12" applyNumberFormat="1" applyFont="1" applyFill="1" applyBorder="1" applyAlignment="1">
      <alignment vertical="center"/>
    </xf>
    <xf numFmtId="3" fontId="3" fillId="0" borderId="3" xfId="12" applyNumberFormat="1" applyFont="1" applyFill="1" applyBorder="1" applyAlignment="1">
      <alignment horizontal="right" vertical="center"/>
    </xf>
    <xf numFmtId="3" fontId="3" fillId="0" borderId="0" xfId="29" applyNumberFormat="1" applyFont="1" applyBorder="1" applyAlignment="1">
      <alignment horizontal="right" vertical="center"/>
    </xf>
    <xf numFmtId="0" fontId="2" fillId="0" borderId="0" xfId="29" applyFont="1" applyFill="1" applyBorder="1" applyAlignment="1">
      <alignment horizontal="left" vertical="center"/>
    </xf>
    <xf numFmtId="0" fontId="2" fillId="0" borderId="0" xfId="29" applyFont="1" applyFill="1" applyBorder="1" applyAlignment="1">
      <alignment horizontal="center" vertical="center"/>
    </xf>
    <xf numFmtId="0" fontId="2" fillId="0" borderId="0" xfId="23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38">
    <cellStyle name="Normal" xfId="0" builtinId="0"/>
    <cellStyle name="Normal_AGAR-AGAR_MES" xfId="1" xr:uid="{00000000-0005-0000-0000-000001000000}"/>
    <cellStyle name="Normal_AGAR-AGAR_REGION" xfId="2" xr:uid="{00000000-0005-0000-0000-000002000000}"/>
    <cellStyle name="Normal_AHUMADO_MES" xfId="3" xr:uid="{00000000-0005-0000-0000-000003000000}"/>
    <cellStyle name="Normal_AHUMADO_REGION" xfId="4" xr:uid="{00000000-0005-0000-0000-000004000000}"/>
    <cellStyle name="Normal_AHUMADO_REGION_1" xfId="5" xr:uid="{00000000-0005-0000-0000-000005000000}"/>
    <cellStyle name="Normal_ALGA SECA_MES" xfId="6" xr:uid="{00000000-0005-0000-0000-000006000000}"/>
    <cellStyle name="Normal_ALGA SECA_REGION" xfId="7" xr:uid="{00000000-0005-0000-0000-000007000000}"/>
    <cellStyle name="Normal_ALGINATO_MES" xfId="8" xr:uid="{00000000-0005-0000-0000-000008000000}"/>
    <cellStyle name="Normal_ALGINATO_REGION" xfId="9" xr:uid="{00000000-0005-0000-0000-000009000000}"/>
    <cellStyle name="Normal_CARRAGENINA_MES" xfId="10" xr:uid="{00000000-0005-0000-0000-00000A000000}"/>
    <cellStyle name="Normal_CARRAGENINA_REGION" xfId="11" xr:uid="{00000000-0005-0000-0000-00000B000000}"/>
    <cellStyle name="Normal_COLAGAR_MES" xfId="12" xr:uid="{00000000-0005-0000-0000-00000C000000}"/>
    <cellStyle name="Normal_COLAGAR_REGION" xfId="13" xr:uid="{00000000-0005-0000-0000-00000D000000}"/>
    <cellStyle name="Normal_CONG_MES" xfId="14" xr:uid="{00000000-0005-0000-0000-00000E000000}"/>
    <cellStyle name="Normal_CONG_REGION" xfId="15" xr:uid="{00000000-0005-0000-0000-00000F000000}"/>
    <cellStyle name="Normal_CONSERVA_MES" xfId="16" xr:uid="{00000000-0005-0000-0000-000010000000}"/>
    <cellStyle name="Normal_CONSERVA_REGION" xfId="17" xr:uid="{00000000-0005-0000-0000-000011000000}"/>
    <cellStyle name="Normal_DESHIDRATADO_MES" xfId="18" xr:uid="{00000000-0005-0000-0000-000012000000}"/>
    <cellStyle name="Normal_FE_MES" xfId="19" xr:uid="{00000000-0005-0000-0000-000013000000}"/>
    <cellStyle name="Normal_FE_REGION" xfId="20" xr:uid="{00000000-0005-0000-0000-000014000000}"/>
    <cellStyle name="Normal_HARINA_MES" xfId="21" xr:uid="{00000000-0005-0000-0000-000015000000}"/>
    <cellStyle name="Normal_HARINA_REGION" xfId="22" xr:uid="{00000000-0005-0000-0000-000016000000}"/>
    <cellStyle name="Normal_Hoja1" xfId="23" xr:uid="{00000000-0005-0000-0000-000017000000}"/>
    <cellStyle name="Normal_Hoja2" xfId="24" xr:uid="{00000000-0005-0000-0000-000018000000}"/>
    <cellStyle name="Normal_Hoja21" xfId="25" xr:uid="{00000000-0005-0000-0000-000019000000}"/>
    <cellStyle name="Normal_Hoja23" xfId="26" xr:uid="{00000000-0005-0000-0000-00001A000000}"/>
    <cellStyle name="Normal_Hoja24" xfId="27" xr:uid="{00000000-0005-0000-0000-00001B000000}"/>
    <cellStyle name="Normal_Hoja25" xfId="28" xr:uid="{00000000-0005-0000-0000-00001C000000}"/>
    <cellStyle name="Normal_Hoja3" xfId="29" xr:uid="{00000000-0005-0000-0000-00001D000000}"/>
    <cellStyle name="Normal_Hoja4" xfId="30" xr:uid="{00000000-0005-0000-0000-00001E000000}"/>
    <cellStyle name="Normal_Hoja5" xfId="31" xr:uid="{00000000-0005-0000-0000-00001F000000}"/>
    <cellStyle name="Normal_Hoja6" xfId="32" xr:uid="{00000000-0005-0000-0000-000020000000}"/>
    <cellStyle name="Normal_Hoja7" xfId="33" xr:uid="{00000000-0005-0000-0000-000021000000}"/>
    <cellStyle name="Normal_Hoja8" xfId="34" xr:uid="{00000000-0005-0000-0000-000022000000}"/>
    <cellStyle name="Normal_Hoja9" xfId="35" xr:uid="{00000000-0005-0000-0000-000023000000}"/>
    <cellStyle name="Normal_SALADO SECO_MES" xfId="36" xr:uid="{00000000-0005-0000-0000-000024000000}"/>
    <cellStyle name="Normal_SALADO SECO_REGION" xfId="37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opLeftCell="A5" workbookViewId="0">
      <selection sqref="A1:R1"/>
    </sheetView>
  </sheetViews>
  <sheetFormatPr baseColWidth="10" defaultRowHeight="15" x14ac:dyDescent="0.25"/>
  <cols>
    <col min="1" max="1" width="21.85546875" customWidth="1"/>
    <col min="2" max="2" width="5.140625" style="237" customWidth="1"/>
    <col min="3" max="3" width="3.7109375" style="153" customWidth="1"/>
    <col min="4" max="4" width="3.5703125" style="153" customWidth="1"/>
    <col min="5" max="5" width="4.140625" style="153" customWidth="1"/>
    <col min="6" max="6" width="4.28515625" style="153" customWidth="1"/>
    <col min="7" max="8" width="5.7109375" style="153" customWidth="1"/>
    <col min="9" max="9" width="4.28515625" style="153" customWidth="1"/>
    <col min="10" max="10" width="3.7109375" style="153" customWidth="1"/>
    <col min="11" max="11" width="5.7109375" style="153" customWidth="1"/>
    <col min="12" max="12" width="3.85546875" style="153" customWidth="1"/>
    <col min="13" max="13" width="5.7109375" style="153" customWidth="1"/>
    <col min="14" max="14" width="6.85546875" style="153" bestFit="1" customWidth="1"/>
    <col min="15" max="17" width="5.7109375" style="153" customWidth="1"/>
    <col min="18" max="18" width="6.42578125" style="153" bestFit="1" customWidth="1"/>
    <col min="19" max="19" width="3.7109375" customWidth="1"/>
    <col min="20" max="21" width="5.7109375" customWidth="1"/>
  </cols>
  <sheetData>
    <row r="1" spans="1:22" s="1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22" s="1" customFormat="1" ht="12.75" customHeight="1" x14ac:dyDescent="0.25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22" s="1" customFormat="1" ht="12.75" customHeight="1" x14ac:dyDescent="0.25">
      <c r="A3" s="398" t="s">
        <v>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</row>
    <row r="4" spans="1:22" s="1" customFormat="1" ht="12.75" customHeight="1" x14ac:dyDescent="0.25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</row>
    <row r="5" spans="1:22" s="1" customFormat="1" ht="12.75" customHeight="1" x14ac:dyDescent="0.25">
      <c r="B5" s="236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</row>
    <row r="6" spans="1:22" s="1" customFormat="1" ht="11.25" customHeight="1" x14ac:dyDescent="0.25">
      <c r="A6" s="2" t="s">
        <v>3</v>
      </c>
      <c r="B6" s="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5" t="s">
        <v>19</v>
      </c>
      <c r="V6"/>
    </row>
    <row r="7" spans="1:22" ht="11.1" customHeight="1" x14ac:dyDescent="0.25">
      <c r="A7" s="7" t="s">
        <v>22</v>
      </c>
      <c r="B7" s="6" t="s">
        <v>23</v>
      </c>
      <c r="C7" s="8" t="s">
        <v>182</v>
      </c>
      <c r="D7" s="8" t="s">
        <v>182</v>
      </c>
      <c r="E7" s="8" t="s">
        <v>182</v>
      </c>
      <c r="F7" s="8" t="s">
        <v>182</v>
      </c>
      <c r="G7" s="8" t="s">
        <v>182</v>
      </c>
      <c r="H7" s="8" t="s">
        <v>182</v>
      </c>
      <c r="I7" s="8" t="s">
        <v>182</v>
      </c>
      <c r="J7" s="8" t="s">
        <v>182</v>
      </c>
      <c r="K7" s="8" t="s">
        <v>182</v>
      </c>
      <c r="L7" s="8" t="s">
        <v>182</v>
      </c>
      <c r="M7" s="8" t="s">
        <v>182</v>
      </c>
      <c r="N7" s="8">
        <v>29</v>
      </c>
      <c r="O7" s="8" t="s">
        <v>182</v>
      </c>
      <c r="P7" s="8" t="s">
        <v>182</v>
      </c>
      <c r="Q7" s="8" t="s">
        <v>182</v>
      </c>
      <c r="R7" s="238">
        <f>SUM(C7:Q7)</f>
        <v>29</v>
      </c>
    </row>
    <row r="8" spans="1:22" ht="11.1" customHeight="1" x14ac:dyDescent="0.25">
      <c r="A8" s="239" t="s">
        <v>22</v>
      </c>
      <c r="B8" s="240" t="s">
        <v>24</v>
      </c>
      <c r="C8" s="242" t="s">
        <v>182</v>
      </c>
      <c r="D8" s="242" t="s">
        <v>182</v>
      </c>
      <c r="E8" s="242" t="s">
        <v>182</v>
      </c>
      <c r="F8" s="242" t="s">
        <v>182</v>
      </c>
      <c r="G8" s="242" t="s">
        <v>182</v>
      </c>
      <c r="H8" s="242" t="s">
        <v>182</v>
      </c>
      <c r="I8" s="242" t="s">
        <v>182</v>
      </c>
      <c r="J8" s="242" t="s">
        <v>182</v>
      </c>
      <c r="K8" s="242" t="s">
        <v>182</v>
      </c>
      <c r="L8" s="242" t="s">
        <v>182</v>
      </c>
      <c r="M8" s="242" t="s">
        <v>182</v>
      </c>
      <c r="N8" s="242">
        <v>13</v>
      </c>
      <c r="O8" s="242" t="s">
        <v>182</v>
      </c>
      <c r="P8" s="242" t="s">
        <v>182</v>
      </c>
      <c r="Q8" s="242" t="s">
        <v>182</v>
      </c>
      <c r="R8" s="243">
        <f t="shared" ref="R8:R43" si="0">SUM(C8:Q8)</f>
        <v>13</v>
      </c>
    </row>
    <row r="9" spans="1:22" ht="11.1" customHeight="1" x14ac:dyDescent="0.25">
      <c r="A9" s="7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247"/>
    </row>
    <row r="10" spans="1:22" ht="11.1" customHeight="1" x14ac:dyDescent="0.25">
      <c r="A10" s="246" t="s">
        <v>25</v>
      </c>
      <c r="B10" s="6" t="s">
        <v>23</v>
      </c>
      <c r="C10" s="8" t="s">
        <v>182</v>
      </c>
      <c r="D10" s="8">
        <v>10</v>
      </c>
      <c r="E10" s="8" t="s">
        <v>182</v>
      </c>
      <c r="F10" s="8" t="s">
        <v>182</v>
      </c>
      <c r="G10" s="8">
        <v>741</v>
      </c>
      <c r="H10" s="8">
        <v>130</v>
      </c>
      <c r="I10" s="8" t="s">
        <v>182</v>
      </c>
      <c r="J10" s="8" t="s">
        <v>182</v>
      </c>
      <c r="K10" s="8">
        <v>10</v>
      </c>
      <c r="L10" s="8" t="s">
        <v>182</v>
      </c>
      <c r="M10" s="8" t="s">
        <v>182</v>
      </c>
      <c r="N10" s="8" t="s">
        <v>182</v>
      </c>
      <c r="O10" s="8" t="s">
        <v>182</v>
      </c>
      <c r="P10" s="8" t="s">
        <v>182</v>
      </c>
      <c r="Q10" s="8">
        <v>515</v>
      </c>
      <c r="R10" s="238">
        <f t="shared" si="0"/>
        <v>1406</v>
      </c>
    </row>
    <row r="11" spans="1:22" ht="11.1" customHeight="1" x14ac:dyDescent="0.25">
      <c r="A11" s="246" t="s">
        <v>25</v>
      </c>
      <c r="B11" s="6" t="s">
        <v>24</v>
      </c>
      <c r="C11" s="8" t="s">
        <v>182</v>
      </c>
      <c r="D11" s="8">
        <v>10</v>
      </c>
      <c r="E11" s="8" t="s">
        <v>182</v>
      </c>
      <c r="F11" s="8" t="s">
        <v>182</v>
      </c>
      <c r="G11" s="8">
        <v>626</v>
      </c>
      <c r="H11" s="8">
        <v>106</v>
      </c>
      <c r="I11" s="8" t="s">
        <v>182</v>
      </c>
      <c r="J11" s="8" t="s">
        <v>182</v>
      </c>
      <c r="K11" s="8">
        <v>9</v>
      </c>
      <c r="L11" s="8" t="s">
        <v>182</v>
      </c>
      <c r="M11" s="8" t="s">
        <v>182</v>
      </c>
      <c r="N11" s="8" t="s">
        <v>182</v>
      </c>
      <c r="O11" s="8" t="s">
        <v>182</v>
      </c>
      <c r="P11" s="8" t="s">
        <v>182</v>
      </c>
      <c r="Q11" s="8">
        <v>417</v>
      </c>
      <c r="R11" s="238">
        <f t="shared" si="0"/>
        <v>1168</v>
      </c>
    </row>
    <row r="12" spans="1:22" ht="11.1" customHeight="1" x14ac:dyDescent="0.25">
      <c r="A12" s="7" t="s">
        <v>26</v>
      </c>
      <c r="B12" s="6" t="s">
        <v>23</v>
      </c>
      <c r="C12" s="8" t="s">
        <v>182</v>
      </c>
      <c r="D12" s="8">
        <v>50</v>
      </c>
      <c r="E12" s="8" t="s">
        <v>182</v>
      </c>
      <c r="F12" s="8" t="s">
        <v>182</v>
      </c>
      <c r="G12" s="8" t="s">
        <v>182</v>
      </c>
      <c r="H12" s="8" t="s">
        <v>182</v>
      </c>
      <c r="I12" s="8" t="s">
        <v>182</v>
      </c>
      <c r="J12" s="8" t="s">
        <v>182</v>
      </c>
      <c r="K12" s="8" t="s">
        <v>182</v>
      </c>
      <c r="L12" s="8" t="s">
        <v>182</v>
      </c>
      <c r="M12" s="8" t="s">
        <v>182</v>
      </c>
      <c r="N12" s="8" t="s">
        <v>182</v>
      </c>
      <c r="O12" s="8" t="s">
        <v>182</v>
      </c>
      <c r="P12" s="8" t="s">
        <v>182</v>
      </c>
      <c r="Q12" s="8" t="s">
        <v>182</v>
      </c>
      <c r="R12" s="238">
        <f t="shared" si="0"/>
        <v>50</v>
      </c>
    </row>
    <row r="13" spans="1:22" ht="11.1" customHeight="1" x14ac:dyDescent="0.25">
      <c r="A13" s="7" t="s">
        <v>26</v>
      </c>
      <c r="B13" s="6" t="s">
        <v>24</v>
      </c>
      <c r="C13" s="8" t="s">
        <v>182</v>
      </c>
      <c r="D13" s="8">
        <v>50</v>
      </c>
      <c r="E13" s="8" t="s">
        <v>182</v>
      </c>
      <c r="F13" s="8" t="s">
        <v>182</v>
      </c>
      <c r="G13" s="8" t="s">
        <v>182</v>
      </c>
      <c r="H13" s="8" t="s">
        <v>182</v>
      </c>
      <c r="I13" s="8" t="s">
        <v>182</v>
      </c>
      <c r="J13" s="8" t="s">
        <v>182</v>
      </c>
      <c r="K13" s="8" t="s">
        <v>182</v>
      </c>
      <c r="L13" s="8" t="s">
        <v>182</v>
      </c>
      <c r="M13" s="8" t="s">
        <v>182</v>
      </c>
      <c r="N13" s="8" t="s">
        <v>182</v>
      </c>
      <c r="O13" s="8" t="s">
        <v>182</v>
      </c>
      <c r="P13" s="8" t="s">
        <v>182</v>
      </c>
      <c r="Q13" s="8" t="s">
        <v>182</v>
      </c>
      <c r="R13" s="238">
        <f t="shared" si="0"/>
        <v>50</v>
      </c>
    </row>
    <row r="14" spans="1:22" ht="11.1" customHeight="1" x14ac:dyDescent="0.25">
      <c r="A14" s="7" t="s">
        <v>27</v>
      </c>
      <c r="B14" s="6" t="s">
        <v>23</v>
      </c>
      <c r="C14" s="8" t="s">
        <v>182</v>
      </c>
      <c r="D14" s="8" t="s">
        <v>182</v>
      </c>
      <c r="E14" s="8" t="s">
        <v>182</v>
      </c>
      <c r="F14" s="8" t="s">
        <v>182</v>
      </c>
      <c r="G14" s="8">
        <v>43</v>
      </c>
      <c r="H14" s="8" t="s">
        <v>182</v>
      </c>
      <c r="I14" s="8" t="s">
        <v>182</v>
      </c>
      <c r="J14" s="8" t="s">
        <v>182</v>
      </c>
      <c r="K14" s="8" t="s">
        <v>182</v>
      </c>
      <c r="L14" s="8" t="s">
        <v>182</v>
      </c>
      <c r="M14" s="8" t="s">
        <v>182</v>
      </c>
      <c r="N14" s="8" t="s">
        <v>182</v>
      </c>
      <c r="O14" s="8" t="s">
        <v>182</v>
      </c>
      <c r="P14" s="8" t="s">
        <v>182</v>
      </c>
      <c r="Q14" s="8" t="s">
        <v>182</v>
      </c>
      <c r="R14" s="238">
        <f t="shared" si="0"/>
        <v>43</v>
      </c>
    </row>
    <row r="15" spans="1:22" ht="11.1" customHeight="1" x14ac:dyDescent="0.25">
      <c r="A15" s="7" t="s">
        <v>27</v>
      </c>
      <c r="B15" s="6" t="s">
        <v>24</v>
      </c>
      <c r="C15" s="8" t="s">
        <v>182</v>
      </c>
      <c r="D15" s="8" t="s">
        <v>182</v>
      </c>
      <c r="E15" s="8" t="s">
        <v>182</v>
      </c>
      <c r="F15" s="8" t="s">
        <v>182</v>
      </c>
      <c r="G15" s="8">
        <v>38</v>
      </c>
      <c r="H15" s="8" t="s">
        <v>182</v>
      </c>
      <c r="I15" s="8" t="s">
        <v>182</v>
      </c>
      <c r="J15" s="8" t="s">
        <v>182</v>
      </c>
      <c r="K15" s="8" t="s">
        <v>182</v>
      </c>
      <c r="L15" s="8" t="s">
        <v>182</v>
      </c>
      <c r="M15" s="8" t="s">
        <v>182</v>
      </c>
      <c r="N15" s="8" t="s">
        <v>182</v>
      </c>
      <c r="O15" s="8" t="s">
        <v>182</v>
      </c>
      <c r="P15" s="8" t="s">
        <v>182</v>
      </c>
      <c r="Q15" s="8" t="s">
        <v>182</v>
      </c>
      <c r="R15" s="238">
        <f t="shared" si="0"/>
        <v>38</v>
      </c>
    </row>
    <row r="16" spans="1:22" ht="11.1" customHeight="1" x14ac:dyDescent="0.25">
      <c r="A16" s="7" t="s">
        <v>28</v>
      </c>
      <c r="B16" s="6" t="s">
        <v>23</v>
      </c>
      <c r="C16" s="8" t="s">
        <v>182</v>
      </c>
      <c r="D16" s="8" t="s">
        <v>182</v>
      </c>
      <c r="E16" s="8" t="s">
        <v>182</v>
      </c>
      <c r="F16" s="8" t="s">
        <v>182</v>
      </c>
      <c r="G16" s="8" t="s">
        <v>182</v>
      </c>
      <c r="H16" s="8" t="s">
        <v>182</v>
      </c>
      <c r="I16" s="8" t="s">
        <v>182</v>
      </c>
      <c r="J16" s="8" t="s">
        <v>182</v>
      </c>
      <c r="K16" s="8" t="s">
        <v>182</v>
      </c>
      <c r="L16" s="8" t="s">
        <v>182</v>
      </c>
      <c r="M16" s="8" t="s">
        <v>182</v>
      </c>
      <c r="N16" s="8">
        <v>36</v>
      </c>
      <c r="O16" s="8" t="s">
        <v>182</v>
      </c>
      <c r="P16" s="8" t="s">
        <v>182</v>
      </c>
      <c r="Q16" s="8" t="s">
        <v>182</v>
      </c>
      <c r="R16" s="238">
        <f t="shared" si="0"/>
        <v>36</v>
      </c>
    </row>
    <row r="17" spans="1:19" ht="11.1" customHeight="1" x14ac:dyDescent="0.25">
      <c r="A17" s="7" t="s">
        <v>28</v>
      </c>
      <c r="B17" s="6" t="s">
        <v>24</v>
      </c>
      <c r="C17" s="8" t="s">
        <v>182</v>
      </c>
      <c r="D17" s="8" t="s">
        <v>182</v>
      </c>
      <c r="E17" s="8" t="s">
        <v>182</v>
      </c>
      <c r="F17" s="8" t="s">
        <v>182</v>
      </c>
      <c r="G17" s="8" t="s">
        <v>182</v>
      </c>
      <c r="H17" s="8" t="s">
        <v>182</v>
      </c>
      <c r="I17" s="8" t="s">
        <v>182</v>
      </c>
      <c r="J17" s="8" t="s">
        <v>182</v>
      </c>
      <c r="K17" s="8" t="s">
        <v>182</v>
      </c>
      <c r="L17" s="8" t="s">
        <v>182</v>
      </c>
      <c r="M17" s="8" t="s">
        <v>182</v>
      </c>
      <c r="N17" s="8">
        <v>36</v>
      </c>
      <c r="O17" s="8" t="s">
        <v>182</v>
      </c>
      <c r="P17" s="8" t="s">
        <v>182</v>
      </c>
      <c r="Q17" s="8" t="s">
        <v>182</v>
      </c>
      <c r="R17" s="238">
        <f t="shared" si="0"/>
        <v>36</v>
      </c>
    </row>
    <row r="18" spans="1:19" ht="11.1" customHeight="1" x14ac:dyDescent="0.25">
      <c r="A18" s="7" t="s">
        <v>30</v>
      </c>
      <c r="B18" s="6" t="s">
        <v>23</v>
      </c>
      <c r="C18" s="8" t="s">
        <v>182</v>
      </c>
      <c r="D18" s="8" t="s">
        <v>182</v>
      </c>
      <c r="E18" s="8" t="s">
        <v>182</v>
      </c>
      <c r="F18" s="8" t="s">
        <v>182</v>
      </c>
      <c r="G18" s="8" t="s">
        <v>182</v>
      </c>
      <c r="H18" s="8" t="s">
        <v>182</v>
      </c>
      <c r="I18" s="8" t="s">
        <v>182</v>
      </c>
      <c r="J18" s="8" t="s">
        <v>182</v>
      </c>
      <c r="K18" s="8">
        <v>642</v>
      </c>
      <c r="L18" s="8" t="s">
        <v>182</v>
      </c>
      <c r="M18" s="8" t="s">
        <v>182</v>
      </c>
      <c r="N18" s="8" t="s">
        <v>182</v>
      </c>
      <c r="O18" s="8" t="s">
        <v>182</v>
      </c>
      <c r="P18" s="8" t="s">
        <v>182</v>
      </c>
      <c r="Q18" s="8" t="s">
        <v>182</v>
      </c>
      <c r="R18" s="238">
        <f t="shared" si="0"/>
        <v>642</v>
      </c>
      <c r="S18" s="153"/>
    </row>
    <row r="19" spans="1:19" ht="11.1" customHeight="1" x14ac:dyDescent="0.25">
      <c r="A19" s="7" t="s">
        <v>30</v>
      </c>
      <c r="B19" s="6" t="s">
        <v>24</v>
      </c>
      <c r="C19" s="8" t="s">
        <v>182</v>
      </c>
      <c r="D19" s="8" t="s">
        <v>182</v>
      </c>
      <c r="E19" s="8" t="s">
        <v>182</v>
      </c>
      <c r="F19" s="8" t="s">
        <v>182</v>
      </c>
      <c r="G19" s="8" t="s">
        <v>182</v>
      </c>
      <c r="H19" s="8" t="s">
        <v>182</v>
      </c>
      <c r="I19" s="8" t="s">
        <v>182</v>
      </c>
      <c r="J19" s="8" t="s">
        <v>182</v>
      </c>
      <c r="K19" s="8">
        <v>636</v>
      </c>
      <c r="L19" s="8" t="s">
        <v>182</v>
      </c>
      <c r="M19" s="8" t="s">
        <v>182</v>
      </c>
      <c r="N19" s="8" t="s">
        <v>182</v>
      </c>
      <c r="O19" s="8" t="s">
        <v>182</v>
      </c>
      <c r="P19" s="8" t="s">
        <v>182</v>
      </c>
      <c r="Q19" s="8" t="s">
        <v>182</v>
      </c>
      <c r="R19" s="238">
        <f t="shared" si="0"/>
        <v>636</v>
      </c>
      <c r="S19" s="153"/>
    </row>
    <row r="20" spans="1:19" ht="11.1" customHeight="1" x14ac:dyDescent="0.25">
      <c r="A20" s="7" t="s">
        <v>33</v>
      </c>
      <c r="B20" s="6" t="s">
        <v>23</v>
      </c>
      <c r="C20" s="8" t="s">
        <v>182</v>
      </c>
      <c r="D20" s="8" t="s">
        <v>182</v>
      </c>
      <c r="E20" s="8" t="s">
        <v>182</v>
      </c>
      <c r="F20" s="8" t="s">
        <v>182</v>
      </c>
      <c r="G20" s="8" t="s">
        <v>182</v>
      </c>
      <c r="H20" s="8" t="s">
        <v>182</v>
      </c>
      <c r="I20" s="8" t="s">
        <v>182</v>
      </c>
      <c r="J20" s="8" t="s">
        <v>182</v>
      </c>
      <c r="K20" s="8" t="s">
        <v>182</v>
      </c>
      <c r="L20" s="8" t="s">
        <v>182</v>
      </c>
      <c r="M20" s="8" t="s">
        <v>182</v>
      </c>
      <c r="N20" s="8" t="s">
        <v>182</v>
      </c>
      <c r="O20" s="8">
        <v>4</v>
      </c>
      <c r="P20" s="8" t="s">
        <v>182</v>
      </c>
      <c r="Q20" s="8" t="s">
        <v>182</v>
      </c>
      <c r="R20" s="238">
        <f t="shared" si="0"/>
        <v>4</v>
      </c>
      <c r="S20" s="153"/>
    </row>
    <row r="21" spans="1:19" ht="11.1" customHeight="1" x14ac:dyDescent="0.25">
      <c r="A21" s="7" t="s">
        <v>33</v>
      </c>
      <c r="B21" s="6" t="s">
        <v>24</v>
      </c>
      <c r="C21" s="8" t="s">
        <v>182</v>
      </c>
      <c r="D21" s="8" t="s">
        <v>182</v>
      </c>
      <c r="E21" s="8" t="s">
        <v>182</v>
      </c>
      <c r="F21" s="8" t="s">
        <v>182</v>
      </c>
      <c r="G21" s="8" t="s">
        <v>182</v>
      </c>
      <c r="H21" s="8" t="s">
        <v>182</v>
      </c>
      <c r="I21" s="8" t="s">
        <v>182</v>
      </c>
      <c r="J21" s="8" t="s">
        <v>182</v>
      </c>
      <c r="K21" s="8" t="s">
        <v>182</v>
      </c>
      <c r="L21" s="8" t="s">
        <v>182</v>
      </c>
      <c r="M21" s="8" t="s">
        <v>182</v>
      </c>
      <c r="N21" s="8" t="s">
        <v>182</v>
      </c>
      <c r="O21" s="8">
        <v>4</v>
      </c>
      <c r="P21" s="8" t="s">
        <v>182</v>
      </c>
      <c r="Q21" s="8" t="s">
        <v>182</v>
      </c>
      <c r="R21" s="238">
        <f t="shared" si="0"/>
        <v>4</v>
      </c>
    </row>
    <row r="22" spans="1:19" ht="11.1" customHeight="1" x14ac:dyDescent="0.25">
      <c r="A22" s="7" t="s">
        <v>34</v>
      </c>
      <c r="B22" s="6" t="s">
        <v>23</v>
      </c>
      <c r="C22" s="8" t="s">
        <v>182</v>
      </c>
      <c r="D22" s="8" t="s">
        <v>182</v>
      </c>
      <c r="E22" s="8" t="s">
        <v>182</v>
      </c>
      <c r="F22" s="8" t="s">
        <v>182</v>
      </c>
      <c r="G22" s="8" t="s">
        <v>182</v>
      </c>
      <c r="H22" s="8" t="s">
        <v>182</v>
      </c>
      <c r="I22" s="8" t="s">
        <v>182</v>
      </c>
      <c r="J22" s="8" t="s">
        <v>182</v>
      </c>
      <c r="K22" s="8" t="s">
        <v>182</v>
      </c>
      <c r="L22" s="8" t="s">
        <v>182</v>
      </c>
      <c r="M22" s="8" t="s">
        <v>182</v>
      </c>
      <c r="N22" s="8" t="s">
        <v>182</v>
      </c>
      <c r="O22" s="8" t="s">
        <v>182</v>
      </c>
      <c r="P22" s="8" t="s">
        <v>182</v>
      </c>
      <c r="Q22" s="8">
        <v>1</v>
      </c>
      <c r="R22" s="238">
        <f t="shared" si="0"/>
        <v>1</v>
      </c>
    </row>
    <row r="23" spans="1:19" ht="11.1" customHeight="1" x14ac:dyDescent="0.25">
      <c r="A23" s="7" t="s">
        <v>34</v>
      </c>
      <c r="B23" s="6" t="s">
        <v>24</v>
      </c>
      <c r="C23" s="8" t="s">
        <v>182</v>
      </c>
      <c r="D23" s="8" t="s">
        <v>182</v>
      </c>
      <c r="E23" s="8" t="s">
        <v>182</v>
      </c>
      <c r="F23" s="8" t="s">
        <v>182</v>
      </c>
      <c r="G23" s="8" t="s">
        <v>182</v>
      </c>
      <c r="H23" s="8" t="s">
        <v>182</v>
      </c>
      <c r="I23" s="8" t="s">
        <v>182</v>
      </c>
      <c r="J23" s="8" t="s">
        <v>182</v>
      </c>
      <c r="K23" s="8" t="s">
        <v>182</v>
      </c>
      <c r="L23" s="8" t="s">
        <v>182</v>
      </c>
      <c r="M23" s="8" t="s">
        <v>182</v>
      </c>
      <c r="N23" s="8" t="s">
        <v>182</v>
      </c>
      <c r="O23" s="8" t="s">
        <v>182</v>
      </c>
      <c r="P23" s="8" t="s">
        <v>182</v>
      </c>
      <c r="Q23" s="8">
        <v>1</v>
      </c>
      <c r="R23" s="238">
        <f t="shared" si="0"/>
        <v>1</v>
      </c>
    </row>
    <row r="24" spans="1:19" ht="11.1" customHeight="1" x14ac:dyDescent="0.25">
      <c r="A24" s="7" t="s">
        <v>35</v>
      </c>
      <c r="B24" s="6" t="s">
        <v>23</v>
      </c>
      <c r="C24" s="8" t="s">
        <v>182</v>
      </c>
      <c r="D24" s="8" t="s">
        <v>182</v>
      </c>
      <c r="E24" s="8" t="s">
        <v>182</v>
      </c>
      <c r="F24" s="8" t="s">
        <v>182</v>
      </c>
      <c r="G24" s="8" t="s">
        <v>182</v>
      </c>
      <c r="H24" s="8" t="s">
        <v>182</v>
      </c>
      <c r="I24" s="8" t="s">
        <v>182</v>
      </c>
      <c r="J24" s="8" t="s">
        <v>182</v>
      </c>
      <c r="K24" s="8">
        <v>4</v>
      </c>
      <c r="L24" s="8" t="s">
        <v>182</v>
      </c>
      <c r="M24" s="8" t="s">
        <v>182</v>
      </c>
      <c r="N24" s="8">
        <v>48</v>
      </c>
      <c r="O24" s="8">
        <v>5</v>
      </c>
      <c r="P24" s="8">
        <v>11</v>
      </c>
      <c r="Q24" s="8">
        <v>16</v>
      </c>
      <c r="R24" s="238">
        <f t="shared" si="0"/>
        <v>84</v>
      </c>
    </row>
    <row r="25" spans="1:19" ht="11.1" customHeight="1" x14ac:dyDescent="0.25">
      <c r="A25" s="7" t="s">
        <v>35</v>
      </c>
      <c r="B25" s="6" t="s">
        <v>24</v>
      </c>
      <c r="C25" s="8" t="s">
        <v>182</v>
      </c>
      <c r="D25" s="8" t="s">
        <v>182</v>
      </c>
      <c r="E25" s="8" t="s">
        <v>182</v>
      </c>
      <c r="F25" s="8" t="s">
        <v>182</v>
      </c>
      <c r="G25" s="8" t="s">
        <v>182</v>
      </c>
      <c r="H25" s="8" t="s">
        <v>182</v>
      </c>
      <c r="I25" s="8" t="s">
        <v>182</v>
      </c>
      <c r="J25" s="8" t="s">
        <v>182</v>
      </c>
      <c r="K25" s="8">
        <v>4</v>
      </c>
      <c r="L25" s="8" t="s">
        <v>182</v>
      </c>
      <c r="M25" s="8" t="s">
        <v>182</v>
      </c>
      <c r="N25" s="8">
        <v>45</v>
      </c>
      <c r="O25" s="8">
        <v>4</v>
      </c>
      <c r="P25" s="8">
        <v>4</v>
      </c>
      <c r="Q25" s="8">
        <v>12</v>
      </c>
      <c r="R25" s="238">
        <f t="shared" si="0"/>
        <v>69</v>
      </c>
    </row>
    <row r="26" spans="1:19" ht="11.1" customHeight="1" x14ac:dyDescent="0.25">
      <c r="A26" s="7" t="s">
        <v>36</v>
      </c>
      <c r="B26" s="6" t="s">
        <v>23</v>
      </c>
      <c r="C26" s="8" t="s">
        <v>182</v>
      </c>
      <c r="D26" s="8" t="s">
        <v>182</v>
      </c>
      <c r="E26" s="8" t="s">
        <v>182</v>
      </c>
      <c r="F26" s="8" t="s">
        <v>182</v>
      </c>
      <c r="G26" s="8" t="s">
        <v>182</v>
      </c>
      <c r="H26" s="8" t="s">
        <v>182</v>
      </c>
      <c r="I26" s="8" t="s">
        <v>182</v>
      </c>
      <c r="J26" s="8" t="s">
        <v>182</v>
      </c>
      <c r="K26" s="8" t="s">
        <v>182</v>
      </c>
      <c r="L26" s="8" t="s">
        <v>182</v>
      </c>
      <c r="M26" s="8" t="s">
        <v>182</v>
      </c>
      <c r="N26" s="8" t="s">
        <v>182</v>
      </c>
      <c r="O26" s="8" t="s">
        <v>182</v>
      </c>
      <c r="P26" s="8" t="s">
        <v>182</v>
      </c>
      <c r="Q26" s="8">
        <v>7</v>
      </c>
      <c r="R26" s="238">
        <f t="shared" si="0"/>
        <v>7</v>
      </c>
    </row>
    <row r="27" spans="1:19" ht="11.1" customHeight="1" x14ac:dyDescent="0.25">
      <c r="A27" s="7" t="s">
        <v>36</v>
      </c>
      <c r="B27" s="6" t="s">
        <v>24</v>
      </c>
      <c r="C27" s="8" t="s">
        <v>182</v>
      </c>
      <c r="D27" s="8" t="s">
        <v>182</v>
      </c>
      <c r="E27" s="8" t="s">
        <v>182</v>
      </c>
      <c r="F27" s="8" t="s">
        <v>182</v>
      </c>
      <c r="G27" s="8" t="s">
        <v>182</v>
      </c>
      <c r="H27" s="8" t="s">
        <v>182</v>
      </c>
      <c r="I27" s="8" t="s">
        <v>182</v>
      </c>
      <c r="J27" s="8" t="s">
        <v>182</v>
      </c>
      <c r="K27" s="8" t="s">
        <v>182</v>
      </c>
      <c r="L27" s="8" t="s">
        <v>182</v>
      </c>
      <c r="M27" s="8" t="s">
        <v>182</v>
      </c>
      <c r="N27" s="8" t="s">
        <v>182</v>
      </c>
      <c r="O27" s="8" t="s">
        <v>182</v>
      </c>
      <c r="P27" s="8" t="s">
        <v>182</v>
      </c>
      <c r="Q27" s="8">
        <v>2</v>
      </c>
      <c r="R27" s="238">
        <f t="shared" si="0"/>
        <v>2</v>
      </c>
    </row>
    <row r="28" spans="1:19" ht="11.1" customHeight="1" x14ac:dyDescent="0.25">
      <c r="A28" s="7" t="s">
        <v>37</v>
      </c>
      <c r="B28" s="6" t="s">
        <v>23</v>
      </c>
      <c r="C28" s="8" t="s">
        <v>182</v>
      </c>
      <c r="D28" s="8" t="s">
        <v>182</v>
      </c>
      <c r="E28" s="8" t="s">
        <v>182</v>
      </c>
      <c r="F28" s="8" t="s">
        <v>182</v>
      </c>
      <c r="G28" s="8" t="s">
        <v>182</v>
      </c>
      <c r="H28" s="8" t="s">
        <v>182</v>
      </c>
      <c r="I28" s="8" t="s">
        <v>182</v>
      </c>
      <c r="J28" s="8" t="s">
        <v>182</v>
      </c>
      <c r="K28" s="8">
        <v>1</v>
      </c>
      <c r="L28" s="8" t="s">
        <v>182</v>
      </c>
      <c r="M28" s="8" t="s">
        <v>182</v>
      </c>
      <c r="N28" s="8" t="s">
        <v>182</v>
      </c>
      <c r="O28" s="8" t="s">
        <v>182</v>
      </c>
      <c r="P28" s="8" t="s">
        <v>182</v>
      </c>
      <c r="Q28" s="8">
        <v>30</v>
      </c>
      <c r="R28" s="238">
        <f t="shared" si="0"/>
        <v>31</v>
      </c>
    </row>
    <row r="29" spans="1:19" ht="11.1" customHeight="1" x14ac:dyDescent="0.25">
      <c r="A29" s="7" t="s">
        <v>37</v>
      </c>
      <c r="B29" s="6" t="s">
        <v>24</v>
      </c>
      <c r="C29" s="8" t="s">
        <v>182</v>
      </c>
      <c r="D29" s="8" t="s">
        <v>182</v>
      </c>
      <c r="E29" s="8" t="s">
        <v>182</v>
      </c>
      <c r="F29" s="8" t="s">
        <v>182</v>
      </c>
      <c r="G29" s="8" t="s">
        <v>182</v>
      </c>
      <c r="H29" s="8" t="s">
        <v>182</v>
      </c>
      <c r="I29" s="8" t="s">
        <v>182</v>
      </c>
      <c r="J29" s="8" t="s">
        <v>182</v>
      </c>
      <c r="K29" s="8">
        <v>1</v>
      </c>
      <c r="L29" s="8" t="s">
        <v>182</v>
      </c>
      <c r="M29" s="8" t="s">
        <v>182</v>
      </c>
      <c r="N29" s="8" t="s">
        <v>182</v>
      </c>
      <c r="O29" s="8" t="s">
        <v>182</v>
      </c>
      <c r="P29" s="8" t="s">
        <v>182</v>
      </c>
      <c r="Q29" s="8">
        <v>19</v>
      </c>
      <c r="R29" s="238">
        <f t="shared" si="0"/>
        <v>20</v>
      </c>
    </row>
    <row r="30" spans="1:19" ht="11.1" customHeight="1" x14ac:dyDescent="0.25">
      <c r="A30" s="7" t="s">
        <v>39</v>
      </c>
      <c r="B30" s="6" t="s">
        <v>23</v>
      </c>
      <c r="C30" s="8" t="s">
        <v>182</v>
      </c>
      <c r="D30" s="8">
        <v>39</v>
      </c>
      <c r="E30" s="8" t="s">
        <v>182</v>
      </c>
      <c r="F30" s="8" t="s">
        <v>182</v>
      </c>
      <c r="G30" s="8">
        <v>2</v>
      </c>
      <c r="H30" s="8" t="s">
        <v>182</v>
      </c>
      <c r="I30" s="8" t="s">
        <v>182</v>
      </c>
      <c r="J30" s="8" t="s">
        <v>182</v>
      </c>
      <c r="K30" s="8">
        <v>39663</v>
      </c>
      <c r="L30" s="8" t="s">
        <v>182</v>
      </c>
      <c r="M30" s="8" t="s">
        <v>182</v>
      </c>
      <c r="N30" s="8">
        <v>76</v>
      </c>
      <c r="O30" s="8" t="s">
        <v>182</v>
      </c>
      <c r="P30" s="8" t="s">
        <v>182</v>
      </c>
      <c r="Q30" s="8" t="s">
        <v>182</v>
      </c>
      <c r="R30" s="238">
        <f t="shared" si="0"/>
        <v>39780</v>
      </c>
    </row>
    <row r="31" spans="1:19" ht="11.1" customHeight="1" x14ac:dyDescent="0.25">
      <c r="A31" s="7" t="s">
        <v>39</v>
      </c>
      <c r="B31" s="6" t="s">
        <v>24</v>
      </c>
      <c r="C31" s="8" t="s">
        <v>182</v>
      </c>
      <c r="D31" s="8">
        <v>39</v>
      </c>
      <c r="E31" s="8" t="s">
        <v>182</v>
      </c>
      <c r="F31" s="8" t="s">
        <v>182</v>
      </c>
      <c r="G31" s="8">
        <v>1</v>
      </c>
      <c r="H31" s="8" t="s">
        <v>182</v>
      </c>
      <c r="I31" s="8" t="s">
        <v>182</v>
      </c>
      <c r="J31" s="8" t="s">
        <v>182</v>
      </c>
      <c r="K31" s="8">
        <v>39816</v>
      </c>
      <c r="L31" s="8" t="s">
        <v>182</v>
      </c>
      <c r="M31" s="8" t="s">
        <v>182</v>
      </c>
      <c r="N31" s="8">
        <v>52</v>
      </c>
      <c r="O31" s="8" t="s">
        <v>182</v>
      </c>
      <c r="P31" s="8" t="s">
        <v>182</v>
      </c>
      <c r="Q31" s="8" t="s">
        <v>182</v>
      </c>
      <c r="R31" s="238">
        <f t="shared" si="0"/>
        <v>39908</v>
      </c>
    </row>
    <row r="32" spans="1:19" ht="11.1" customHeight="1" x14ac:dyDescent="0.25">
      <c r="A32" s="7" t="s">
        <v>40</v>
      </c>
      <c r="B32" s="6" t="s">
        <v>23</v>
      </c>
      <c r="C32" s="8" t="s">
        <v>182</v>
      </c>
      <c r="D32" s="8" t="s">
        <v>182</v>
      </c>
      <c r="E32" s="8" t="s">
        <v>182</v>
      </c>
      <c r="F32" s="8" t="s">
        <v>182</v>
      </c>
      <c r="G32" s="8" t="s">
        <v>182</v>
      </c>
      <c r="H32" s="8" t="s">
        <v>182</v>
      </c>
      <c r="I32" s="8" t="s">
        <v>182</v>
      </c>
      <c r="J32" s="8" t="s">
        <v>182</v>
      </c>
      <c r="K32" s="8">
        <v>2</v>
      </c>
      <c r="L32" s="8" t="s">
        <v>182</v>
      </c>
      <c r="M32" s="8" t="s">
        <v>182</v>
      </c>
      <c r="N32" s="8" t="s">
        <v>182</v>
      </c>
      <c r="O32" s="8" t="s">
        <v>182</v>
      </c>
      <c r="P32" s="8" t="s">
        <v>182</v>
      </c>
      <c r="Q32" s="8" t="s">
        <v>182</v>
      </c>
      <c r="R32" s="238">
        <f t="shared" si="0"/>
        <v>2</v>
      </c>
    </row>
    <row r="33" spans="1:18" ht="11.1" customHeight="1" x14ac:dyDescent="0.25">
      <c r="A33" s="7" t="s">
        <v>40</v>
      </c>
      <c r="B33" s="6" t="s">
        <v>24</v>
      </c>
      <c r="C33" s="8" t="s">
        <v>182</v>
      </c>
      <c r="D33" s="8" t="s">
        <v>182</v>
      </c>
      <c r="E33" s="8" t="s">
        <v>182</v>
      </c>
      <c r="F33" s="8" t="s">
        <v>182</v>
      </c>
      <c r="G33" s="8" t="s">
        <v>182</v>
      </c>
      <c r="H33" s="8" t="s">
        <v>182</v>
      </c>
      <c r="I33" s="8" t="s">
        <v>182</v>
      </c>
      <c r="J33" s="8" t="s">
        <v>182</v>
      </c>
      <c r="K33" s="8">
        <v>2</v>
      </c>
      <c r="L33" s="8" t="s">
        <v>182</v>
      </c>
      <c r="M33" s="8" t="s">
        <v>182</v>
      </c>
      <c r="N33" s="8" t="s">
        <v>182</v>
      </c>
      <c r="O33" s="8" t="s">
        <v>182</v>
      </c>
      <c r="P33" s="8" t="s">
        <v>182</v>
      </c>
      <c r="Q33" s="8" t="s">
        <v>182</v>
      </c>
      <c r="R33" s="238">
        <f t="shared" si="0"/>
        <v>2</v>
      </c>
    </row>
    <row r="34" spans="1:18" ht="11.1" customHeight="1" x14ac:dyDescent="0.25">
      <c r="A34" s="7" t="s">
        <v>41</v>
      </c>
      <c r="B34" s="6" t="s">
        <v>23</v>
      </c>
      <c r="C34" s="8" t="s">
        <v>182</v>
      </c>
      <c r="D34" s="8" t="s">
        <v>182</v>
      </c>
      <c r="E34" s="8" t="s">
        <v>182</v>
      </c>
      <c r="F34" s="8" t="s">
        <v>182</v>
      </c>
      <c r="G34" s="8">
        <v>1</v>
      </c>
      <c r="H34" s="8" t="s">
        <v>182</v>
      </c>
      <c r="I34" s="8" t="s">
        <v>182</v>
      </c>
      <c r="J34" s="8" t="s">
        <v>182</v>
      </c>
      <c r="K34" s="8">
        <v>3833</v>
      </c>
      <c r="L34" s="8" t="s">
        <v>182</v>
      </c>
      <c r="M34" s="8" t="s">
        <v>182</v>
      </c>
      <c r="N34" s="8" t="s">
        <v>182</v>
      </c>
      <c r="O34" s="8" t="s">
        <v>182</v>
      </c>
      <c r="P34" s="8" t="s">
        <v>182</v>
      </c>
      <c r="Q34" s="8">
        <v>138</v>
      </c>
      <c r="R34" s="238">
        <f t="shared" si="0"/>
        <v>3972</v>
      </c>
    </row>
    <row r="35" spans="1:18" ht="11.1" customHeight="1" x14ac:dyDescent="0.25">
      <c r="A35" s="7" t="s">
        <v>41</v>
      </c>
      <c r="B35" s="6" t="s">
        <v>24</v>
      </c>
      <c r="C35" s="8" t="s">
        <v>182</v>
      </c>
      <c r="D35" s="8" t="s">
        <v>182</v>
      </c>
      <c r="E35" s="8" t="s">
        <v>182</v>
      </c>
      <c r="F35" s="8" t="s">
        <v>182</v>
      </c>
      <c r="G35" s="8" t="s">
        <v>182</v>
      </c>
      <c r="H35" s="8" t="s">
        <v>182</v>
      </c>
      <c r="I35" s="8" t="s">
        <v>182</v>
      </c>
      <c r="J35" s="8" t="s">
        <v>182</v>
      </c>
      <c r="K35" s="8">
        <v>3808</v>
      </c>
      <c r="L35" s="8" t="s">
        <v>182</v>
      </c>
      <c r="M35" s="8" t="s">
        <v>182</v>
      </c>
      <c r="N35" s="8" t="s">
        <v>182</v>
      </c>
      <c r="O35" s="8" t="s">
        <v>182</v>
      </c>
      <c r="P35" s="8" t="s">
        <v>182</v>
      </c>
      <c r="Q35" s="8">
        <v>97</v>
      </c>
      <c r="R35" s="238">
        <f t="shared" si="0"/>
        <v>3905</v>
      </c>
    </row>
    <row r="36" spans="1:18" ht="11.1" customHeight="1" x14ac:dyDescent="0.25">
      <c r="A36" s="7" t="s">
        <v>42</v>
      </c>
      <c r="B36" s="6" t="s">
        <v>23</v>
      </c>
      <c r="C36" s="8" t="s">
        <v>182</v>
      </c>
      <c r="D36" s="8" t="s">
        <v>182</v>
      </c>
      <c r="E36" s="8" t="s">
        <v>182</v>
      </c>
      <c r="F36" s="8" t="s">
        <v>182</v>
      </c>
      <c r="G36" s="8" t="s">
        <v>182</v>
      </c>
      <c r="H36" s="8" t="s">
        <v>182</v>
      </c>
      <c r="I36" s="8" t="s">
        <v>182</v>
      </c>
      <c r="J36" s="8" t="s">
        <v>182</v>
      </c>
      <c r="K36" s="8">
        <v>4132</v>
      </c>
      <c r="L36" s="8" t="s">
        <v>182</v>
      </c>
      <c r="M36" s="8" t="s">
        <v>182</v>
      </c>
      <c r="N36" s="8" t="s">
        <v>182</v>
      </c>
      <c r="O36" s="8">
        <v>17</v>
      </c>
      <c r="P36" s="8" t="s">
        <v>182</v>
      </c>
      <c r="Q36" s="8" t="s">
        <v>182</v>
      </c>
      <c r="R36" s="238">
        <f t="shared" si="0"/>
        <v>4149</v>
      </c>
    </row>
    <row r="37" spans="1:18" ht="11.1" customHeight="1" x14ac:dyDescent="0.25">
      <c r="A37" s="7" t="s">
        <v>42</v>
      </c>
      <c r="B37" s="6" t="s">
        <v>24</v>
      </c>
      <c r="C37" s="8" t="s">
        <v>182</v>
      </c>
      <c r="D37" s="8" t="s">
        <v>182</v>
      </c>
      <c r="E37" s="8" t="s">
        <v>182</v>
      </c>
      <c r="F37" s="8" t="s">
        <v>182</v>
      </c>
      <c r="G37" s="8" t="s">
        <v>182</v>
      </c>
      <c r="H37" s="8" t="s">
        <v>182</v>
      </c>
      <c r="I37" s="8" t="s">
        <v>182</v>
      </c>
      <c r="J37" s="8" t="s">
        <v>182</v>
      </c>
      <c r="K37" s="8">
        <v>4120</v>
      </c>
      <c r="L37" s="8" t="s">
        <v>182</v>
      </c>
      <c r="M37" s="8" t="s">
        <v>182</v>
      </c>
      <c r="N37" s="8" t="s">
        <v>182</v>
      </c>
      <c r="O37" s="8">
        <v>7</v>
      </c>
      <c r="P37" s="8" t="s">
        <v>182</v>
      </c>
      <c r="Q37" s="8" t="s">
        <v>182</v>
      </c>
      <c r="R37" s="238">
        <f t="shared" si="0"/>
        <v>4127</v>
      </c>
    </row>
    <row r="38" spans="1:18" ht="11.1" customHeight="1" x14ac:dyDescent="0.25">
      <c r="A38" s="7" t="s">
        <v>43</v>
      </c>
      <c r="B38" s="6" t="s">
        <v>23</v>
      </c>
      <c r="C38" s="8" t="s">
        <v>182</v>
      </c>
      <c r="D38" s="8" t="s">
        <v>182</v>
      </c>
      <c r="E38" s="8" t="s">
        <v>182</v>
      </c>
      <c r="F38" s="8" t="s">
        <v>182</v>
      </c>
      <c r="G38" s="8">
        <v>1</v>
      </c>
      <c r="H38" s="8" t="s">
        <v>182</v>
      </c>
      <c r="I38" s="8" t="s">
        <v>182</v>
      </c>
      <c r="J38" s="8" t="s">
        <v>182</v>
      </c>
      <c r="K38" s="8">
        <v>5</v>
      </c>
      <c r="L38" s="8" t="s">
        <v>182</v>
      </c>
      <c r="M38" s="8" t="s">
        <v>182</v>
      </c>
      <c r="N38" s="8">
        <v>4172</v>
      </c>
      <c r="O38" s="8">
        <v>982</v>
      </c>
      <c r="P38" s="8">
        <v>4</v>
      </c>
      <c r="Q38" s="8">
        <v>121</v>
      </c>
      <c r="R38" s="238">
        <f t="shared" si="0"/>
        <v>5285</v>
      </c>
    </row>
    <row r="39" spans="1:18" ht="11.1" customHeight="1" x14ac:dyDescent="0.25">
      <c r="A39" s="7" t="s">
        <v>43</v>
      </c>
      <c r="B39" s="6" t="s">
        <v>24</v>
      </c>
      <c r="C39" s="8" t="s">
        <v>182</v>
      </c>
      <c r="D39" s="8" t="s">
        <v>182</v>
      </c>
      <c r="E39" s="8" t="s">
        <v>182</v>
      </c>
      <c r="F39" s="8" t="s">
        <v>182</v>
      </c>
      <c r="G39" s="8" t="s">
        <v>182</v>
      </c>
      <c r="H39" s="8" t="s">
        <v>182</v>
      </c>
      <c r="I39" s="8" t="s">
        <v>182</v>
      </c>
      <c r="J39" s="8" t="s">
        <v>182</v>
      </c>
      <c r="K39" s="8">
        <v>5</v>
      </c>
      <c r="L39" s="8" t="s">
        <v>182</v>
      </c>
      <c r="M39" s="8" t="s">
        <v>182</v>
      </c>
      <c r="N39" s="8">
        <v>3968</v>
      </c>
      <c r="O39" s="8">
        <v>763</v>
      </c>
      <c r="P39" s="8">
        <v>2</v>
      </c>
      <c r="Q39" s="8">
        <v>58</v>
      </c>
      <c r="R39" s="238">
        <f t="shared" si="0"/>
        <v>4796</v>
      </c>
    </row>
    <row r="40" spans="1:18" ht="11.1" customHeight="1" x14ac:dyDescent="0.25">
      <c r="A40" s="7" t="s">
        <v>44</v>
      </c>
      <c r="B40" s="6" t="s">
        <v>23</v>
      </c>
      <c r="C40" s="8" t="s">
        <v>182</v>
      </c>
      <c r="D40" s="8" t="s">
        <v>182</v>
      </c>
      <c r="E40" s="8" t="s">
        <v>182</v>
      </c>
      <c r="F40" s="8" t="s">
        <v>182</v>
      </c>
      <c r="G40" s="8" t="s">
        <v>182</v>
      </c>
      <c r="H40" s="8" t="s">
        <v>182</v>
      </c>
      <c r="I40" s="8" t="s">
        <v>182</v>
      </c>
      <c r="J40" s="8" t="s">
        <v>182</v>
      </c>
      <c r="K40" s="8" t="s">
        <v>182</v>
      </c>
      <c r="L40" s="8" t="s">
        <v>182</v>
      </c>
      <c r="M40" s="8" t="s">
        <v>182</v>
      </c>
      <c r="N40" s="8">
        <v>1</v>
      </c>
      <c r="O40" s="8" t="s">
        <v>182</v>
      </c>
      <c r="P40" s="8" t="s">
        <v>182</v>
      </c>
      <c r="Q40" s="8">
        <v>29</v>
      </c>
      <c r="R40" s="238">
        <f t="shared" si="0"/>
        <v>30</v>
      </c>
    </row>
    <row r="41" spans="1:18" ht="11.1" customHeight="1" x14ac:dyDescent="0.25">
      <c r="A41" s="7" t="s">
        <v>44</v>
      </c>
      <c r="B41" s="6" t="s">
        <v>24</v>
      </c>
      <c r="C41" s="8" t="s">
        <v>182</v>
      </c>
      <c r="D41" s="8" t="s">
        <v>182</v>
      </c>
      <c r="E41" s="8" t="s">
        <v>182</v>
      </c>
      <c r="F41" s="8" t="s">
        <v>182</v>
      </c>
      <c r="G41" s="8" t="s">
        <v>182</v>
      </c>
      <c r="H41" s="8" t="s">
        <v>182</v>
      </c>
      <c r="I41" s="8" t="s">
        <v>182</v>
      </c>
      <c r="J41" s="8" t="s">
        <v>182</v>
      </c>
      <c r="K41" s="8" t="s">
        <v>182</v>
      </c>
      <c r="L41" s="8" t="s">
        <v>182</v>
      </c>
      <c r="M41" s="8" t="s">
        <v>182</v>
      </c>
      <c r="N41" s="8" t="s">
        <v>182</v>
      </c>
      <c r="O41" s="8" t="s">
        <v>182</v>
      </c>
      <c r="P41" s="8" t="s">
        <v>182</v>
      </c>
      <c r="Q41" s="8">
        <v>14</v>
      </c>
      <c r="R41" s="238">
        <f t="shared" si="0"/>
        <v>14</v>
      </c>
    </row>
    <row r="42" spans="1:18" ht="11.1" customHeight="1" x14ac:dyDescent="0.25">
      <c r="A42" s="7" t="s">
        <v>45</v>
      </c>
      <c r="B42" s="6" t="s">
        <v>23</v>
      </c>
      <c r="C42" s="8" t="s">
        <v>182</v>
      </c>
      <c r="D42" s="8" t="s">
        <v>182</v>
      </c>
      <c r="E42" s="8" t="s">
        <v>182</v>
      </c>
      <c r="F42" s="8" t="s">
        <v>182</v>
      </c>
      <c r="G42" s="8" t="s">
        <v>182</v>
      </c>
      <c r="H42" s="8" t="s">
        <v>182</v>
      </c>
      <c r="I42" s="8" t="s">
        <v>182</v>
      </c>
      <c r="J42" s="8" t="s">
        <v>182</v>
      </c>
      <c r="K42" s="8">
        <v>7</v>
      </c>
      <c r="L42" s="8" t="s">
        <v>182</v>
      </c>
      <c r="M42" s="8" t="s">
        <v>182</v>
      </c>
      <c r="N42" s="8">
        <v>27</v>
      </c>
      <c r="O42" s="8" t="s">
        <v>182</v>
      </c>
      <c r="P42" s="8">
        <v>2</v>
      </c>
      <c r="Q42" s="8" t="s">
        <v>182</v>
      </c>
      <c r="R42" s="238">
        <f t="shared" si="0"/>
        <v>36</v>
      </c>
    </row>
    <row r="43" spans="1:18" ht="11.1" customHeight="1" x14ac:dyDescent="0.25">
      <c r="A43" s="7" t="s">
        <v>45</v>
      </c>
      <c r="B43" s="6" t="s">
        <v>24</v>
      </c>
      <c r="C43" s="8" t="s">
        <v>182</v>
      </c>
      <c r="D43" s="8" t="s">
        <v>182</v>
      </c>
      <c r="E43" s="8" t="s">
        <v>182</v>
      </c>
      <c r="F43" s="8" t="s">
        <v>182</v>
      </c>
      <c r="G43" s="8" t="s">
        <v>182</v>
      </c>
      <c r="H43" s="8" t="s">
        <v>182</v>
      </c>
      <c r="I43" s="8" t="s">
        <v>182</v>
      </c>
      <c r="J43" s="8" t="s">
        <v>182</v>
      </c>
      <c r="K43" s="8">
        <v>7</v>
      </c>
      <c r="L43" s="8" t="s">
        <v>182</v>
      </c>
      <c r="M43" s="8" t="s">
        <v>182</v>
      </c>
      <c r="N43" s="8">
        <v>27</v>
      </c>
      <c r="O43" s="8" t="s">
        <v>182</v>
      </c>
      <c r="P43" s="8">
        <v>2</v>
      </c>
      <c r="Q43" s="8" t="s">
        <v>182</v>
      </c>
      <c r="R43" s="238">
        <f t="shared" si="0"/>
        <v>36</v>
      </c>
    </row>
    <row r="44" spans="1:18" ht="11.1" customHeight="1" x14ac:dyDescent="0.25">
      <c r="A44" s="7" t="s">
        <v>48</v>
      </c>
      <c r="B44" s="6" t="s">
        <v>23</v>
      </c>
      <c r="C44" s="8" t="s">
        <v>182</v>
      </c>
      <c r="D44" s="8" t="s">
        <v>182</v>
      </c>
      <c r="E44" s="8" t="s">
        <v>182</v>
      </c>
      <c r="F44" s="8" t="s">
        <v>182</v>
      </c>
      <c r="G44" s="8">
        <v>13</v>
      </c>
      <c r="H44" s="8">
        <v>18</v>
      </c>
      <c r="I44" s="8">
        <v>2</v>
      </c>
      <c r="J44" s="8" t="s">
        <v>182</v>
      </c>
      <c r="K44" s="8">
        <v>487</v>
      </c>
      <c r="L44" s="8" t="s">
        <v>182</v>
      </c>
      <c r="M44" s="8" t="s">
        <v>182</v>
      </c>
      <c r="N44" s="8">
        <v>63</v>
      </c>
      <c r="O44" s="8">
        <v>1601</v>
      </c>
      <c r="P44" s="8" t="s">
        <v>182</v>
      </c>
      <c r="Q44" s="8">
        <v>613</v>
      </c>
      <c r="R44" s="238">
        <f t="shared" ref="R44:R90" si="1">SUM(C44:Q44)</f>
        <v>2797</v>
      </c>
    </row>
    <row r="45" spans="1:18" ht="11.1" customHeight="1" x14ac:dyDescent="0.25">
      <c r="A45" s="7" t="s">
        <v>48</v>
      </c>
      <c r="B45" s="6" t="s">
        <v>24</v>
      </c>
      <c r="C45" s="8" t="s">
        <v>182</v>
      </c>
      <c r="D45" s="8" t="s">
        <v>182</v>
      </c>
      <c r="E45" s="8" t="s">
        <v>182</v>
      </c>
      <c r="F45" s="8" t="s">
        <v>182</v>
      </c>
      <c r="G45" s="8">
        <v>8</v>
      </c>
      <c r="H45" s="8">
        <v>18</v>
      </c>
      <c r="I45" s="8">
        <v>2</v>
      </c>
      <c r="J45" s="8" t="s">
        <v>182</v>
      </c>
      <c r="K45" s="8">
        <v>480</v>
      </c>
      <c r="L45" s="8" t="s">
        <v>182</v>
      </c>
      <c r="M45" s="8" t="s">
        <v>182</v>
      </c>
      <c r="N45" s="8">
        <v>24</v>
      </c>
      <c r="O45" s="8">
        <v>1315</v>
      </c>
      <c r="P45" s="8" t="s">
        <v>182</v>
      </c>
      <c r="Q45" s="8">
        <v>439</v>
      </c>
      <c r="R45" s="238">
        <f t="shared" si="1"/>
        <v>2286</v>
      </c>
    </row>
    <row r="46" spans="1:18" ht="11.1" customHeight="1" x14ac:dyDescent="0.25">
      <c r="A46" s="7" t="s">
        <v>49</v>
      </c>
      <c r="B46" s="6" t="s">
        <v>23</v>
      </c>
      <c r="C46" s="8" t="s">
        <v>182</v>
      </c>
      <c r="D46" s="8" t="s">
        <v>182</v>
      </c>
      <c r="E46" s="8" t="s">
        <v>182</v>
      </c>
      <c r="F46" s="8" t="s">
        <v>182</v>
      </c>
      <c r="G46" s="8" t="s">
        <v>182</v>
      </c>
      <c r="H46" s="8" t="s">
        <v>182</v>
      </c>
      <c r="I46" s="8" t="s">
        <v>182</v>
      </c>
      <c r="J46" s="8" t="s">
        <v>182</v>
      </c>
      <c r="K46" s="8" t="s">
        <v>182</v>
      </c>
      <c r="L46" s="8" t="s">
        <v>182</v>
      </c>
      <c r="M46" s="8" t="s">
        <v>182</v>
      </c>
      <c r="N46" s="8" t="s">
        <v>182</v>
      </c>
      <c r="O46" s="8" t="s">
        <v>182</v>
      </c>
      <c r="P46" s="8">
        <v>1</v>
      </c>
      <c r="Q46" s="8">
        <v>13</v>
      </c>
      <c r="R46" s="238">
        <f t="shared" si="1"/>
        <v>14</v>
      </c>
    </row>
    <row r="47" spans="1:18" ht="11.1" customHeight="1" x14ac:dyDescent="0.25">
      <c r="A47" s="7" t="s">
        <v>49</v>
      </c>
      <c r="B47" s="6" t="s">
        <v>24</v>
      </c>
      <c r="C47" s="8" t="s">
        <v>182</v>
      </c>
      <c r="D47" s="8" t="s">
        <v>182</v>
      </c>
      <c r="E47" s="8" t="s">
        <v>182</v>
      </c>
      <c r="F47" s="8" t="s">
        <v>182</v>
      </c>
      <c r="G47" s="8" t="s">
        <v>182</v>
      </c>
      <c r="H47" s="8" t="s">
        <v>182</v>
      </c>
      <c r="I47" s="8" t="s">
        <v>182</v>
      </c>
      <c r="J47" s="8" t="s">
        <v>182</v>
      </c>
      <c r="K47" s="8" t="s">
        <v>182</v>
      </c>
      <c r="L47" s="8" t="s">
        <v>182</v>
      </c>
      <c r="M47" s="8" t="s">
        <v>182</v>
      </c>
      <c r="N47" s="8" t="s">
        <v>182</v>
      </c>
      <c r="O47" s="8" t="s">
        <v>182</v>
      </c>
      <c r="P47" s="8" t="s">
        <v>182</v>
      </c>
      <c r="Q47" s="8">
        <v>4</v>
      </c>
      <c r="R47" s="238">
        <f t="shared" si="1"/>
        <v>4</v>
      </c>
    </row>
    <row r="48" spans="1:18" ht="11.1" customHeight="1" x14ac:dyDescent="0.25">
      <c r="A48" s="7" t="s">
        <v>51</v>
      </c>
      <c r="B48" s="6" t="s">
        <v>23</v>
      </c>
      <c r="C48" s="8" t="s">
        <v>182</v>
      </c>
      <c r="D48" s="8" t="s">
        <v>182</v>
      </c>
      <c r="E48" s="8" t="s">
        <v>182</v>
      </c>
      <c r="F48" s="8" t="s">
        <v>182</v>
      </c>
      <c r="G48" s="8" t="s">
        <v>182</v>
      </c>
      <c r="H48" s="8" t="s">
        <v>182</v>
      </c>
      <c r="I48" s="8" t="s">
        <v>182</v>
      </c>
      <c r="J48" s="8" t="s">
        <v>182</v>
      </c>
      <c r="K48" s="8" t="s">
        <v>182</v>
      </c>
      <c r="L48" s="8">
        <v>25</v>
      </c>
      <c r="M48" s="8" t="s">
        <v>182</v>
      </c>
      <c r="N48" s="8">
        <v>448411</v>
      </c>
      <c r="O48" s="8">
        <v>16752</v>
      </c>
      <c r="P48" s="8">
        <v>9285</v>
      </c>
      <c r="Q48" s="8" t="s">
        <v>182</v>
      </c>
      <c r="R48" s="238">
        <f t="shared" si="1"/>
        <v>474473</v>
      </c>
    </row>
    <row r="49" spans="1:18" ht="11.1" customHeight="1" x14ac:dyDescent="0.25">
      <c r="A49" s="7" t="s">
        <v>51</v>
      </c>
      <c r="B49" s="6" t="s">
        <v>24</v>
      </c>
      <c r="C49" s="8" t="s">
        <v>182</v>
      </c>
      <c r="D49" s="8" t="s">
        <v>182</v>
      </c>
      <c r="E49" s="8" t="s">
        <v>182</v>
      </c>
      <c r="F49" s="8" t="s">
        <v>182</v>
      </c>
      <c r="G49" s="8" t="s">
        <v>182</v>
      </c>
      <c r="H49" s="8" t="s">
        <v>182</v>
      </c>
      <c r="I49" s="8" t="s">
        <v>182</v>
      </c>
      <c r="J49" s="8" t="s">
        <v>182</v>
      </c>
      <c r="K49" s="8" t="s">
        <v>182</v>
      </c>
      <c r="L49" s="8">
        <v>22</v>
      </c>
      <c r="M49" s="8" t="s">
        <v>182</v>
      </c>
      <c r="N49" s="8">
        <v>439156</v>
      </c>
      <c r="O49" s="8">
        <v>13267</v>
      </c>
      <c r="P49" s="8">
        <v>7459</v>
      </c>
      <c r="Q49" s="8" t="s">
        <v>182</v>
      </c>
      <c r="R49" s="238">
        <f t="shared" si="1"/>
        <v>459904</v>
      </c>
    </row>
    <row r="50" spans="1:18" ht="11.1" customHeight="1" x14ac:dyDescent="0.25">
      <c r="A50" s="7" t="s">
        <v>52</v>
      </c>
      <c r="B50" s="6" t="s">
        <v>23</v>
      </c>
      <c r="C50" s="8" t="s">
        <v>182</v>
      </c>
      <c r="D50" s="8" t="s">
        <v>182</v>
      </c>
      <c r="E50" s="8" t="s">
        <v>182</v>
      </c>
      <c r="F50" s="8" t="s">
        <v>182</v>
      </c>
      <c r="G50" s="8" t="s">
        <v>182</v>
      </c>
      <c r="H50" s="8" t="s">
        <v>182</v>
      </c>
      <c r="I50" s="8" t="s">
        <v>182</v>
      </c>
      <c r="J50" s="8" t="s">
        <v>182</v>
      </c>
      <c r="K50" s="8" t="s">
        <v>182</v>
      </c>
      <c r="L50" s="8" t="s">
        <v>182</v>
      </c>
      <c r="M50" s="8" t="s">
        <v>182</v>
      </c>
      <c r="N50" s="8">
        <v>56201</v>
      </c>
      <c r="O50" s="8" t="s">
        <v>182</v>
      </c>
      <c r="P50" s="8" t="s">
        <v>182</v>
      </c>
      <c r="Q50" s="8" t="s">
        <v>182</v>
      </c>
      <c r="R50" s="238">
        <f t="shared" si="1"/>
        <v>56201</v>
      </c>
    </row>
    <row r="51" spans="1:18" ht="11.1" customHeight="1" x14ac:dyDescent="0.25">
      <c r="A51" s="7" t="s">
        <v>52</v>
      </c>
      <c r="B51" s="6" t="s">
        <v>24</v>
      </c>
      <c r="C51" s="8" t="s">
        <v>182</v>
      </c>
      <c r="D51" s="8" t="s">
        <v>182</v>
      </c>
      <c r="E51" s="8" t="s">
        <v>182</v>
      </c>
      <c r="F51" s="8" t="s">
        <v>182</v>
      </c>
      <c r="G51" s="8" t="s">
        <v>182</v>
      </c>
      <c r="H51" s="8" t="s">
        <v>182</v>
      </c>
      <c r="I51" s="8" t="s">
        <v>182</v>
      </c>
      <c r="J51" s="8" t="s">
        <v>182</v>
      </c>
      <c r="K51" s="8" t="s">
        <v>182</v>
      </c>
      <c r="L51" s="8" t="s">
        <v>182</v>
      </c>
      <c r="M51" s="8" t="s">
        <v>182</v>
      </c>
      <c r="N51" s="8">
        <v>54771</v>
      </c>
      <c r="O51" s="8" t="s">
        <v>182</v>
      </c>
      <c r="P51" s="8" t="s">
        <v>182</v>
      </c>
      <c r="Q51" s="8" t="s">
        <v>182</v>
      </c>
      <c r="R51" s="238">
        <f t="shared" si="1"/>
        <v>54771</v>
      </c>
    </row>
    <row r="52" spans="1:18" ht="11.1" customHeight="1" x14ac:dyDescent="0.25">
      <c r="A52" s="7" t="s">
        <v>54</v>
      </c>
      <c r="B52" s="6" t="s">
        <v>23</v>
      </c>
      <c r="C52" s="8" t="s">
        <v>182</v>
      </c>
      <c r="D52" s="8" t="s">
        <v>182</v>
      </c>
      <c r="E52" s="8" t="s">
        <v>182</v>
      </c>
      <c r="F52" s="8" t="s">
        <v>182</v>
      </c>
      <c r="G52" s="8" t="s">
        <v>182</v>
      </c>
      <c r="H52" s="8" t="s">
        <v>182</v>
      </c>
      <c r="I52" s="8" t="s">
        <v>182</v>
      </c>
      <c r="J52" s="8" t="s">
        <v>182</v>
      </c>
      <c r="K52" s="8" t="s">
        <v>182</v>
      </c>
      <c r="L52" s="8" t="s">
        <v>182</v>
      </c>
      <c r="M52" s="8" t="s">
        <v>182</v>
      </c>
      <c r="N52" s="8">
        <v>14</v>
      </c>
      <c r="O52" s="8" t="s">
        <v>182</v>
      </c>
      <c r="P52" s="8" t="s">
        <v>182</v>
      </c>
      <c r="Q52" s="8" t="s">
        <v>182</v>
      </c>
      <c r="R52" s="238">
        <f t="shared" si="1"/>
        <v>14</v>
      </c>
    </row>
    <row r="53" spans="1:18" ht="11.1" customHeight="1" x14ac:dyDescent="0.25">
      <c r="A53" s="7" t="s">
        <v>54</v>
      </c>
      <c r="B53" s="6" t="s">
        <v>24</v>
      </c>
      <c r="C53" s="8" t="s">
        <v>182</v>
      </c>
      <c r="D53" s="8" t="s">
        <v>182</v>
      </c>
      <c r="E53" s="8" t="s">
        <v>182</v>
      </c>
      <c r="F53" s="8" t="s">
        <v>182</v>
      </c>
      <c r="G53" s="8" t="s">
        <v>182</v>
      </c>
      <c r="H53" s="8" t="s">
        <v>182</v>
      </c>
      <c r="I53" s="8" t="s">
        <v>182</v>
      </c>
      <c r="J53" s="8" t="s">
        <v>182</v>
      </c>
      <c r="K53" s="8" t="s">
        <v>182</v>
      </c>
      <c r="L53" s="8" t="s">
        <v>182</v>
      </c>
      <c r="M53" s="8" t="s">
        <v>182</v>
      </c>
      <c r="N53" s="8">
        <v>14</v>
      </c>
      <c r="O53" s="8" t="s">
        <v>182</v>
      </c>
      <c r="P53" s="8" t="s">
        <v>182</v>
      </c>
      <c r="Q53" s="8" t="s">
        <v>182</v>
      </c>
      <c r="R53" s="238">
        <f t="shared" si="1"/>
        <v>14</v>
      </c>
    </row>
    <row r="54" spans="1:18" ht="11.1" customHeight="1" x14ac:dyDescent="0.25">
      <c r="A54" s="246" t="s">
        <v>55</v>
      </c>
      <c r="B54" s="6" t="s">
        <v>23</v>
      </c>
      <c r="C54" s="8"/>
      <c r="D54" s="8" t="s">
        <v>182</v>
      </c>
      <c r="E54" s="8" t="s">
        <v>182</v>
      </c>
      <c r="F54" s="8">
        <v>1</v>
      </c>
      <c r="G54" s="8">
        <v>20</v>
      </c>
      <c r="H54" s="8" t="s">
        <v>182</v>
      </c>
      <c r="I54" s="8" t="s">
        <v>182</v>
      </c>
      <c r="J54" s="8" t="s">
        <v>182</v>
      </c>
      <c r="K54" s="8" t="s">
        <v>182</v>
      </c>
      <c r="L54" s="8" t="s">
        <v>182</v>
      </c>
      <c r="M54" s="8" t="s">
        <v>182</v>
      </c>
      <c r="N54" s="8" t="s">
        <v>182</v>
      </c>
      <c r="O54" s="8" t="s">
        <v>182</v>
      </c>
      <c r="P54" s="8" t="s">
        <v>182</v>
      </c>
      <c r="Q54" s="8" t="s">
        <v>182</v>
      </c>
      <c r="R54" s="238">
        <f t="shared" si="1"/>
        <v>21</v>
      </c>
    </row>
    <row r="55" spans="1:18" ht="11.1" customHeight="1" x14ac:dyDescent="0.25">
      <c r="A55" s="246" t="s">
        <v>55</v>
      </c>
      <c r="B55" s="6" t="s">
        <v>24</v>
      </c>
      <c r="C55" s="8" t="s">
        <v>182</v>
      </c>
      <c r="D55" s="8" t="s">
        <v>182</v>
      </c>
      <c r="E55" s="8" t="s">
        <v>182</v>
      </c>
      <c r="F55" s="8">
        <v>1</v>
      </c>
      <c r="G55" s="8">
        <v>19</v>
      </c>
      <c r="H55" s="8" t="s">
        <v>182</v>
      </c>
      <c r="I55" s="8" t="s">
        <v>182</v>
      </c>
      <c r="J55" s="8" t="s">
        <v>182</v>
      </c>
      <c r="K55" s="8" t="s">
        <v>182</v>
      </c>
      <c r="L55" s="8" t="s">
        <v>182</v>
      </c>
      <c r="M55" s="8" t="s">
        <v>182</v>
      </c>
      <c r="N55" s="8" t="s">
        <v>182</v>
      </c>
      <c r="O55" s="8" t="s">
        <v>182</v>
      </c>
      <c r="P55" s="8" t="s">
        <v>182</v>
      </c>
      <c r="Q55" s="8" t="s">
        <v>182</v>
      </c>
      <c r="R55" s="238">
        <f t="shared" si="1"/>
        <v>20</v>
      </c>
    </row>
    <row r="56" spans="1:18" ht="11.1" customHeight="1" x14ac:dyDescent="0.25">
      <c r="A56" s="7" t="s">
        <v>56</v>
      </c>
      <c r="B56" s="6" t="s">
        <v>23</v>
      </c>
      <c r="C56" s="8" t="s">
        <v>182</v>
      </c>
      <c r="D56" s="8" t="s">
        <v>182</v>
      </c>
      <c r="E56" s="8" t="s">
        <v>182</v>
      </c>
      <c r="F56" s="8" t="s">
        <v>182</v>
      </c>
      <c r="G56" s="8" t="s">
        <v>182</v>
      </c>
      <c r="H56" s="8" t="s">
        <v>182</v>
      </c>
      <c r="I56" s="8" t="s">
        <v>182</v>
      </c>
      <c r="J56" s="8" t="s">
        <v>182</v>
      </c>
      <c r="K56" s="8" t="s">
        <v>182</v>
      </c>
      <c r="L56" s="8" t="s">
        <v>182</v>
      </c>
      <c r="M56" s="8" t="s">
        <v>182</v>
      </c>
      <c r="N56" s="8" t="s">
        <v>182</v>
      </c>
      <c r="O56" s="8" t="s">
        <v>182</v>
      </c>
      <c r="P56" s="8" t="s">
        <v>182</v>
      </c>
      <c r="Q56" s="8">
        <v>7</v>
      </c>
      <c r="R56" s="238">
        <f t="shared" si="1"/>
        <v>7</v>
      </c>
    </row>
    <row r="57" spans="1:18" ht="11.1" customHeight="1" x14ac:dyDescent="0.25">
      <c r="A57" s="7" t="s">
        <v>56</v>
      </c>
      <c r="B57" s="6" t="s">
        <v>24</v>
      </c>
      <c r="C57" s="8" t="s">
        <v>182</v>
      </c>
      <c r="D57" s="8" t="s">
        <v>182</v>
      </c>
      <c r="E57" s="8" t="s">
        <v>182</v>
      </c>
      <c r="F57" s="8" t="s">
        <v>182</v>
      </c>
      <c r="G57" s="8" t="s">
        <v>182</v>
      </c>
      <c r="H57" s="8" t="s">
        <v>182</v>
      </c>
      <c r="I57" s="8" t="s">
        <v>182</v>
      </c>
      <c r="J57" s="8" t="s">
        <v>182</v>
      </c>
      <c r="K57" s="8" t="s">
        <v>182</v>
      </c>
      <c r="L57" s="8" t="s">
        <v>182</v>
      </c>
      <c r="M57" s="8" t="s">
        <v>182</v>
      </c>
      <c r="N57" s="8" t="s">
        <v>182</v>
      </c>
      <c r="O57" s="8" t="s">
        <v>182</v>
      </c>
      <c r="P57" s="8" t="s">
        <v>182</v>
      </c>
      <c r="Q57" s="8">
        <v>3</v>
      </c>
      <c r="R57" s="238">
        <f t="shared" si="1"/>
        <v>3</v>
      </c>
    </row>
    <row r="58" spans="1:18" ht="11.1" customHeight="1" x14ac:dyDescent="0.25">
      <c r="A58" s="7" t="s">
        <v>57</v>
      </c>
      <c r="B58" s="6" t="s">
        <v>23</v>
      </c>
      <c r="C58" s="8" t="s">
        <v>182</v>
      </c>
      <c r="D58" s="8" t="s">
        <v>182</v>
      </c>
      <c r="E58" s="8" t="s">
        <v>182</v>
      </c>
      <c r="F58" s="8" t="s">
        <v>182</v>
      </c>
      <c r="G58" s="8" t="s">
        <v>182</v>
      </c>
      <c r="H58" s="8" t="s">
        <v>182</v>
      </c>
      <c r="I58" s="8" t="s">
        <v>182</v>
      </c>
      <c r="J58" s="8" t="s">
        <v>182</v>
      </c>
      <c r="K58" s="8" t="s">
        <v>182</v>
      </c>
      <c r="L58" s="8" t="s">
        <v>182</v>
      </c>
      <c r="M58" s="8" t="s">
        <v>182</v>
      </c>
      <c r="N58" s="8">
        <v>45524</v>
      </c>
      <c r="O58" s="8">
        <v>3</v>
      </c>
      <c r="P58" s="8">
        <v>63</v>
      </c>
      <c r="Q58" s="8" t="s">
        <v>182</v>
      </c>
      <c r="R58" s="238">
        <f t="shared" si="1"/>
        <v>45590</v>
      </c>
    </row>
    <row r="59" spans="1:18" ht="11.1" customHeight="1" x14ac:dyDescent="0.25">
      <c r="A59" s="239" t="s">
        <v>57</v>
      </c>
      <c r="B59" s="240" t="s">
        <v>24</v>
      </c>
      <c r="C59" s="242" t="s">
        <v>182</v>
      </c>
      <c r="D59" s="242" t="s">
        <v>182</v>
      </c>
      <c r="E59" s="242" t="s">
        <v>182</v>
      </c>
      <c r="F59" s="242" t="s">
        <v>182</v>
      </c>
      <c r="G59" s="242" t="s">
        <v>182</v>
      </c>
      <c r="H59" s="242" t="s">
        <v>182</v>
      </c>
      <c r="I59" s="242" t="s">
        <v>182</v>
      </c>
      <c r="J59" s="242" t="s">
        <v>182</v>
      </c>
      <c r="K59" s="242" t="s">
        <v>182</v>
      </c>
      <c r="L59" s="242" t="s">
        <v>182</v>
      </c>
      <c r="M59" s="242" t="s">
        <v>182</v>
      </c>
      <c r="N59" s="242">
        <v>42776</v>
      </c>
      <c r="O59" s="242">
        <v>3</v>
      </c>
      <c r="P59" s="242">
        <v>63</v>
      </c>
      <c r="Q59" s="242" t="s">
        <v>182</v>
      </c>
      <c r="R59" s="243">
        <f t="shared" si="1"/>
        <v>42842</v>
      </c>
    </row>
    <row r="60" spans="1:18" ht="11.1" customHeight="1" x14ac:dyDescent="0.25">
      <c r="A60" s="7" t="s">
        <v>59</v>
      </c>
      <c r="B60" s="6" t="s">
        <v>23</v>
      </c>
      <c r="C60" s="8" t="s">
        <v>182</v>
      </c>
      <c r="D60" s="8" t="s">
        <v>182</v>
      </c>
      <c r="E60" s="8" t="s">
        <v>182</v>
      </c>
      <c r="F60" s="8">
        <v>2</v>
      </c>
      <c r="G60" s="8" t="s">
        <v>182</v>
      </c>
      <c r="H60" s="8" t="s">
        <v>182</v>
      </c>
      <c r="I60" s="8" t="s">
        <v>182</v>
      </c>
      <c r="J60" s="8" t="s">
        <v>182</v>
      </c>
      <c r="K60" s="8" t="s">
        <v>182</v>
      </c>
      <c r="L60" s="8" t="s">
        <v>182</v>
      </c>
      <c r="M60" s="8" t="s">
        <v>182</v>
      </c>
      <c r="N60" s="8" t="s">
        <v>182</v>
      </c>
      <c r="O60" s="8" t="s">
        <v>182</v>
      </c>
      <c r="P60" s="8" t="s">
        <v>182</v>
      </c>
      <c r="Q60" s="8" t="s">
        <v>182</v>
      </c>
      <c r="R60" s="238">
        <f t="shared" si="1"/>
        <v>2</v>
      </c>
    </row>
    <row r="61" spans="1:18" ht="11.1" customHeight="1" x14ac:dyDescent="0.25">
      <c r="A61" s="7" t="s">
        <v>59</v>
      </c>
      <c r="B61" s="6" t="s">
        <v>24</v>
      </c>
      <c r="C61" s="8" t="s">
        <v>182</v>
      </c>
      <c r="D61" s="8" t="s">
        <v>182</v>
      </c>
      <c r="E61" s="8" t="s">
        <v>182</v>
      </c>
      <c r="F61" s="8" t="s">
        <v>182</v>
      </c>
      <c r="G61" s="8" t="s">
        <v>182</v>
      </c>
      <c r="H61" s="8" t="s">
        <v>182</v>
      </c>
      <c r="I61" s="8" t="s">
        <v>182</v>
      </c>
      <c r="J61" s="8" t="s">
        <v>182</v>
      </c>
      <c r="K61" s="8" t="s">
        <v>182</v>
      </c>
      <c r="L61" s="8" t="s">
        <v>182</v>
      </c>
      <c r="M61" s="8" t="s">
        <v>182</v>
      </c>
      <c r="N61" s="8" t="s">
        <v>182</v>
      </c>
      <c r="O61" s="8" t="s">
        <v>182</v>
      </c>
      <c r="P61" s="8" t="s">
        <v>182</v>
      </c>
      <c r="Q61" s="8" t="s">
        <v>182</v>
      </c>
      <c r="R61" s="238">
        <f t="shared" si="1"/>
        <v>0</v>
      </c>
    </row>
    <row r="62" spans="1:18" ht="11.1" customHeight="1" x14ac:dyDescent="0.25">
      <c r="A62" s="7" t="s">
        <v>60</v>
      </c>
      <c r="B62" s="6" t="s">
        <v>23</v>
      </c>
      <c r="C62" s="8" t="s">
        <v>182</v>
      </c>
      <c r="D62" s="8" t="s">
        <v>182</v>
      </c>
      <c r="E62" s="8" t="s">
        <v>182</v>
      </c>
      <c r="F62" s="8">
        <v>99</v>
      </c>
      <c r="G62" s="8">
        <v>24</v>
      </c>
      <c r="H62" s="8">
        <v>11</v>
      </c>
      <c r="I62" s="8" t="s">
        <v>182</v>
      </c>
      <c r="J62" s="8" t="s">
        <v>182</v>
      </c>
      <c r="K62" s="8">
        <v>1</v>
      </c>
      <c r="L62" s="8" t="s">
        <v>182</v>
      </c>
      <c r="M62" s="8" t="s">
        <v>182</v>
      </c>
      <c r="N62" s="8" t="s">
        <v>182</v>
      </c>
      <c r="O62" s="8" t="s">
        <v>182</v>
      </c>
      <c r="P62" s="8" t="s">
        <v>182</v>
      </c>
      <c r="Q62" s="8" t="s">
        <v>182</v>
      </c>
      <c r="R62" s="238">
        <f t="shared" si="1"/>
        <v>135</v>
      </c>
    </row>
    <row r="63" spans="1:18" ht="11.1" customHeight="1" x14ac:dyDescent="0.25">
      <c r="A63" s="7" t="s">
        <v>60</v>
      </c>
      <c r="B63" s="6" t="s">
        <v>24</v>
      </c>
      <c r="C63" s="8" t="s">
        <v>182</v>
      </c>
      <c r="D63" s="8" t="s">
        <v>182</v>
      </c>
      <c r="E63" s="8" t="s">
        <v>182</v>
      </c>
      <c r="F63" s="8">
        <v>52</v>
      </c>
      <c r="G63" s="8">
        <v>6</v>
      </c>
      <c r="H63" s="8">
        <v>10</v>
      </c>
      <c r="I63" s="8" t="s">
        <v>182</v>
      </c>
      <c r="J63" s="8" t="s">
        <v>182</v>
      </c>
      <c r="K63" s="8">
        <v>1</v>
      </c>
      <c r="L63" s="8" t="s">
        <v>182</v>
      </c>
      <c r="M63" s="8" t="s">
        <v>182</v>
      </c>
      <c r="N63" s="8" t="s">
        <v>182</v>
      </c>
      <c r="O63" s="8" t="s">
        <v>182</v>
      </c>
      <c r="P63" s="8" t="s">
        <v>182</v>
      </c>
      <c r="Q63" s="8" t="s">
        <v>182</v>
      </c>
      <c r="R63" s="238">
        <f t="shared" si="1"/>
        <v>69</v>
      </c>
    </row>
    <row r="64" spans="1:18" ht="11.1" customHeight="1" x14ac:dyDescent="0.25">
      <c r="A64" s="7" t="s">
        <v>61</v>
      </c>
      <c r="B64" s="6" t="s">
        <v>23</v>
      </c>
      <c r="C64" s="8" t="s">
        <v>182</v>
      </c>
      <c r="D64" s="8" t="s">
        <v>182</v>
      </c>
      <c r="E64" s="8" t="s">
        <v>182</v>
      </c>
      <c r="F64" s="8" t="s">
        <v>182</v>
      </c>
      <c r="G64" s="8" t="s">
        <v>182</v>
      </c>
      <c r="H64" s="8" t="s">
        <v>182</v>
      </c>
      <c r="I64" s="8" t="s">
        <v>182</v>
      </c>
      <c r="J64" s="8" t="s">
        <v>182</v>
      </c>
      <c r="K64" s="8" t="s">
        <v>182</v>
      </c>
      <c r="L64" s="8" t="s">
        <v>182</v>
      </c>
      <c r="M64" s="8" t="s">
        <v>182</v>
      </c>
      <c r="N64" s="8">
        <v>828</v>
      </c>
      <c r="O64" s="8" t="s">
        <v>182</v>
      </c>
      <c r="P64" s="8" t="s">
        <v>182</v>
      </c>
      <c r="Q64" s="8">
        <v>2</v>
      </c>
      <c r="R64" s="238">
        <f t="shared" si="1"/>
        <v>830</v>
      </c>
    </row>
    <row r="65" spans="1:18" ht="11.1" customHeight="1" x14ac:dyDescent="0.25">
      <c r="A65" s="7" t="s">
        <v>61</v>
      </c>
      <c r="B65" s="6" t="s">
        <v>24</v>
      </c>
      <c r="C65" s="8" t="s">
        <v>182</v>
      </c>
      <c r="D65" s="8" t="s">
        <v>182</v>
      </c>
      <c r="E65" s="8" t="s">
        <v>182</v>
      </c>
      <c r="F65" s="8" t="s">
        <v>182</v>
      </c>
      <c r="G65" s="8" t="s">
        <v>182</v>
      </c>
      <c r="H65" s="8" t="s">
        <v>182</v>
      </c>
      <c r="I65" s="8" t="s">
        <v>182</v>
      </c>
      <c r="J65" s="8" t="s">
        <v>182</v>
      </c>
      <c r="K65" s="8" t="s">
        <v>182</v>
      </c>
      <c r="L65" s="8" t="s">
        <v>182</v>
      </c>
      <c r="M65" s="8" t="s">
        <v>182</v>
      </c>
      <c r="N65" s="8">
        <v>123</v>
      </c>
      <c r="O65" s="8" t="s">
        <v>182</v>
      </c>
      <c r="P65" s="8" t="s">
        <v>182</v>
      </c>
      <c r="Q65" s="8" t="s">
        <v>182</v>
      </c>
      <c r="R65" s="238">
        <f t="shared" si="1"/>
        <v>123</v>
      </c>
    </row>
    <row r="66" spans="1:18" ht="11.1" customHeight="1" x14ac:dyDescent="0.25">
      <c r="A66" s="7" t="s">
        <v>62</v>
      </c>
      <c r="B66" s="6" t="s">
        <v>23</v>
      </c>
      <c r="C66" s="8" t="s">
        <v>182</v>
      </c>
      <c r="D66" s="8">
        <v>134</v>
      </c>
      <c r="E66" s="8" t="s">
        <v>182</v>
      </c>
      <c r="F66" s="8" t="s">
        <v>182</v>
      </c>
      <c r="G66" s="8">
        <v>40</v>
      </c>
      <c r="H66" s="8" t="s">
        <v>182</v>
      </c>
      <c r="I66" s="8" t="s">
        <v>182</v>
      </c>
      <c r="J66" s="8" t="s">
        <v>182</v>
      </c>
      <c r="K66" s="8" t="s">
        <v>182</v>
      </c>
      <c r="L66" s="8" t="s">
        <v>182</v>
      </c>
      <c r="M66" s="8" t="s">
        <v>182</v>
      </c>
      <c r="N66" s="8" t="s">
        <v>182</v>
      </c>
      <c r="O66" s="8" t="s">
        <v>182</v>
      </c>
      <c r="P66" s="8" t="s">
        <v>182</v>
      </c>
      <c r="Q66" s="8" t="s">
        <v>182</v>
      </c>
      <c r="R66" s="238">
        <f t="shared" si="1"/>
        <v>174</v>
      </c>
    </row>
    <row r="67" spans="1:18" ht="11.1" customHeight="1" x14ac:dyDescent="0.25">
      <c r="A67" s="7" t="s">
        <v>62</v>
      </c>
      <c r="B67" s="6" t="s">
        <v>24</v>
      </c>
      <c r="C67" s="8" t="s">
        <v>182</v>
      </c>
      <c r="D67" s="8">
        <v>20</v>
      </c>
      <c r="E67" s="8" t="s">
        <v>182</v>
      </c>
      <c r="F67" s="8" t="s">
        <v>182</v>
      </c>
      <c r="G67" s="8">
        <v>6</v>
      </c>
      <c r="H67" s="8" t="s">
        <v>182</v>
      </c>
      <c r="I67" s="8" t="s">
        <v>182</v>
      </c>
      <c r="J67" s="8" t="s">
        <v>182</v>
      </c>
      <c r="K67" s="8" t="s">
        <v>182</v>
      </c>
      <c r="L67" s="8" t="s">
        <v>182</v>
      </c>
      <c r="M67" s="8" t="s">
        <v>182</v>
      </c>
      <c r="N67" s="8" t="s">
        <v>182</v>
      </c>
      <c r="O67" s="8" t="s">
        <v>182</v>
      </c>
      <c r="P67" s="8" t="s">
        <v>182</v>
      </c>
      <c r="Q67" s="8" t="s">
        <v>182</v>
      </c>
      <c r="R67" s="238">
        <f t="shared" si="1"/>
        <v>26</v>
      </c>
    </row>
    <row r="68" spans="1:18" ht="11.1" customHeight="1" x14ac:dyDescent="0.25">
      <c r="A68" s="7" t="s">
        <v>63</v>
      </c>
      <c r="B68" s="6" t="s">
        <v>23</v>
      </c>
      <c r="C68" s="8" t="s">
        <v>182</v>
      </c>
      <c r="D68" s="8" t="s">
        <v>182</v>
      </c>
      <c r="E68" s="8" t="s">
        <v>182</v>
      </c>
      <c r="F68" s="8" t="s">
        <v>182</v>
      </c>
      <c r="G68" s="8" t="s">
        <v>182</v>
      </c>
      <c r="H68" s="8" t="s">
        <v>182</v>
      </c>
      <c r="I68" s="8" t="s">
        <v>182</v>
      </c>
      <c r="J68" s="8" t="s">
        <v>182</v>
      </c>
      <c r="K68" s="8" t="s">
        <v>182</v>
      </c>
      <c r="L68" s="8" t="s">
        <v>182</v>
      </c>
      <c r="M68" s="8" t="s">
        <v>182</v>
      </c>
      <c r="N68" s="8">
        <v>9</v>
      </c>
      <c r="O68" s="8" t="s">
        <v>182</v>
      </c>
      <c r="P68" s="8" t="s">
        <v>182</v>
      </c>
      <c r="Q68" s="8" t="s">
        <v>182</v>
      </c>
      <c r="R68" s="238">
        <f t="shared" si="1"/>
        <v>9</v>
      </c>
    </row>
    <row r="69" spans="1:18" ht="11.1" customHeight="1" x14ac:dyDescent="0.25">
      <c r="A69" s="7" t="s">
        <v>63</v>
      </c>
      <c r="B69" s="6" t="s">
        <v>24</v>
      </c>
      <c r="C69" s="8" t="s">
        <v>182</v>
      </c>
      <c r="D69" s="8" t="s">
        <v>182</v>
      </c>
      <c r="E69" s="8" t="s">
        <v>182</v>
      </c>
      <c r="F69" s="8" t="s">
        <v>182</v>
      </c>
      <c r="G69" s="8" t="s">
        <v>182</v>
      </c>
      <c r="H69" s="8" t="s">
        <v>182</v>
      </c>
      <c r="I69" s="8" t="s">
        <v>182</v>
      </c>
      <c r="J69" s="8" t="s">
        <v>182</v>
      </c>
      <c r="K69" s="8" t="s">
        <v>182</v>
      </c>
      <c r="L69" s="8" t="s">
        <v>182</v>
      </c>
      <c r="M69" s="8" t="s">
        <v>182</v>
      </c>
      <c r="N69" s="8">
        <v>1</v>
      </c>
      <c r="O69" s="8" t="s">
        <v>182</v>
      </c>
      <c r="P69" s="8" t="s">
        <v>182</v>
      </c>
      <c r="Q69" s="8" t="s">
        <v>182</v>
      </c>
      <c r="R69" s="238">
        <f t="shared" si="1"/>
        <v>1</v>
      </c>
    </row>
    <row r="70" spans="1:18" ht="11.1" customHeight="1" x14ac:dyDescent="0.25">
      <c r="A70" s="7" t="s">
        <v>66</v>
      </c>
      <c r="B70" s="6" t="s">
        <v>23</v>
      </c>
      <c r="C70" s="8" t="s">
        <v>182</v>
      </c>
      <c r="D70" s="8" t="s">
        <v>182</v>
      </c>
      <c r="E70" s="8" t="s">
        <v>182</v>
      </c>
      <c r="F70" s="8" t="s">
        <v>182</v>
      </c>
      <c r="G70" s="8" t="s">
        <v>182</v>
      </c>
      <c r="H70" s="8" t="s">
        <v>182</v>
      </c>
      <c r="I70" s="8" t="s">
        <v>182</v>
      </c>
      <c r="J70" s="8" t="s">
        <v>182</v>
      </c>
      <c r="K70" s="8" t="s">
        <v>182</v>
      </c>
      <c r="L70" s="8" t="s">
        <v>182</v>
      </c>
      <c r="M70" s="8" t="s">
        <v>182</v>
      </c>
      <c r="N70" s="8">
        <v>2697</v>
      </c>
      <c r="O70" s="8" t="s">
        <v>182</v>
      </c>
      <c r="P70" s="8">
        <v>2</v>
      </c>
      <c r="Q70" s="8" t="s">
        <v>182</v>
      </c>
      <c r="R70" s="238">
        <f t="shared" si="1"/>
        <v>2699</v>
      </c>
    </row>
    <row r="71" spans="1:18" ht="11.1" customHeight="1" x14ac:dyDescent="0.25">
      <c r="A71" s="7" t="s">
        <v>66</v>
      </c>
      <c r="B71" s="6" t="s">
        <v>24</v>
      </c>
      <c r="C71" s="8" t="s">
        <v>182</v>
      </c>
      <c r="D71" s="8" t="s">
        <v>182</v>
      </c>
      <c r="E71" s="8" t="s">
        <v>182</v>
      </c>
      <c r="F71" s="8" t="s">
        <v>182</v>
      </c>
      <c r="G71" s="8" t="s">
        <v>182</v>
      </c>
      <c r="H71" s="8" t="s">
        <v>182</v>
      </c>
      <c r="I71" s="8" t="s">
        <v>182</v>
      </c>
      <c r="J71" s="8" t="s">
        <v>182</v>
      </c>
      <c r="K71" s="8" t="s">
        <v>182</v>
      </c>
      <c r="L71" s="8" t="s">
        <v>182</v>
      </c>
      <c r="M71" s="8" t="s">
        <v>182</v>
      </c>
      <c r="N71" s="8">
        <v>440</v>
      </c>
      <c r="O71" s="8" t="s">
        <v>182</v>
      </c>
      <c r="P71" s="8">
        <v>1</v>
      </c>
      <c r="Q71" s="8" t="s">
        <v>182</v>
      </c>
      <c r="R71" s="238">
        <f t="shared" si="1"/>
        <v>441</v>
      </c>
    </row>
    <row r="72" spans="1:18" ht="11.1" customHeight="1" x14ac:dyDescent="0.25">
      <c r="A72" s="7" t="s">
        <v>67</v>
      </c>
      <c r="B72" s="6" t="s">
        <v>23</v>
      </c>
      <c r="C72" s="8" t="s">
        <v>182</v>
      </c>
      <c r="D72" s="8" t="s">
        <v>182</v>
      </c>
      <c r="E72" s="8" t="s">
        <v>182</v>
      </c>
      <c r="F72" s="8" t="s">
        <v>182</v>
      </c>
      <c r="G72" s="8" t="s">
        <v>182</v>
      </c>
      <c r="H72" s="8" t="s">
        <v>182</v>
      </c>
      <c r="I72" s="8" t="s">
        <v>182</v>
      </c>
      <c r="J72" s="8" t="s">
        <v>182</v>
      </c>
      <c r="K72" s="8" t="s">
        <v>182</v>
      </c>
      <c r="L72" s="8" t="s">
        <v>182</v>
      </c>
      <c r="M72" s="8" t="s">
        <v>182</v>
      </c>
      <c r="N72" s="8">
        <v>7950</v>
      </c>
      <c r="O72" s="8" t="s">
        <v>182</v>
      </c>
      <c r="P72" s="8">
        <v>1</v>
      </c>
      <c r="Q72" s="8" t="s">
        <v>182</v>
      </c>
      <c r="R72" s="238">
        <f t="shared" si="1"/>
        <v>7951</v>
      </c>
    </row>
    <row r="73" spans="1:18" ht="11.1" customHeight="1" x14ac:dyDescent="0.25">
      <c r="A73" s="7" t="s">
        <v>67</v>
      </c>
      <c r="B73" s="6" t="s">
        <v>24</v>
      </c>
      <c r="C73" s="8" t="s">
        <v>182</v>
      </c>
      <c r="D73" s="8" t="s">
        <v>182</v>
      </c>
      <c r="E73" s="8" t="s">
        <v>182</v>
      </c>
      <c r="F73" s="8" t="s">
        <v>182</v>
      </c>
      <c r="G73" s="8" t="s">
        <v>182</v>
      </c>
      <c r="H73" s="8" t="s">
        <v>182</v>
      </c>
      <c r="I73" s="8" t="s">
        <v>182</v>
      </c>
      <c r="J73" s="8" t="s">
        <v>182</v>
      </c>
      <c r="K73" s="8" t="s">
        <v>182</v>
      </c>
      <c r="L73" s="8" t="s">
        <v>182</v>
      </c>
      <c r="M73" s="8" t="s">
        <v>182</v>
      </c>
      <c r="N73" s="8">
        <v>1639</v>
      </c>
      <c r="O73" s="8" t="s">
        <v>182</v>
      </c>
      <c r="P73" s="8" t="s">
        <v>182</v>
      </c>
      <c r="Q73" s="8" t="s">
        <v>182</v>
      </c>
      <c r="R73" s="238">
        <f t="shared" si="1"/>
        <v>1639</v>
      </c>
    </row>
    <row r="74" spans="1:18" ht="11.1" customHeight="1" x14ac:dyDescent="0.25">
      <c r="A74" s="7" t="s">
        <v>68</v>
      </c>
      <c r="B74" s="6" t="s">
        <v>23</v>
      </c>
      <c r="C74" s="8" t="s">
        <v>182</v>
      </c>
      <c r="D74" s="8" t="s">
        <v>182</v>
      </c>
      <c r="E74" s="8" t="s">
        <v>182</v>
      </c>
      <c r="F74" s="8" t="s">
        <v>182</v>
      </c>
      <c r="G74" s="8" t="s">
        <v>182</v>
      </c>
      <c r="H74" s="8" t="s">
        <v>182</v>
      </c>
      <c r="I74" s="8" t="s">
        <v>182</v>
      </c>
      <c r="J74" s="8" t="s">
        <v>182</v>
      </c>
      <c r="K74" s="8" t="s">
        <v>182</v>
      </c>
      <c r="L74" s="8" t="s">
        <v>182</v>
      </c>
      <c r="M74" s="8" t="s">
        <v>182</v>
      </c>
      <c r="N74" s="8">
        <v>3</v>
      </c>
      <c r="O74" s="8" t="s">
        <v>182</v>
      </c>
      <c r="P74" s="8" t="s">
        <v>182</v>
      </c>
      <c r="Q74" s="8" t="s">
        <v>182</v>
      </c>
      <c r="R74" s="238">
        <f t="shared" si="1"/>
        <v>3</v>
      </c>
    </row>
    <row r="75" spans="1:18" ht="11.1" customHeight="1" x14ac:dyDescent="0.25">
      <c r="A75" s="7" t="s">
        <v>68</v>
      </c>
      <c r="B75" s="6" t="s">
        <v>24</v>
      </c>
      <c r="C75" s="8" t="s">
        <v>182</v>
      </c>
      <c r="D75" s="8" t="s">
        <v>182</v>
      </c>
      <c r="E75" s="8" t="s">
        <v>182</v>
      </c>
      <c r="F75" s="8" t="s">
        <v>182</v>
      </c>
      <c r="G75" s="8" t="s">
        <v>182</v>
      </c>
      <c r="H75" s="8" t="s">
        <v>182</v>
      </c>
      <c r="I75" s="8" t="s">
        <v>182</v>
      </c>
      <c r="J75" s="8" t="s">
        <v>182</v>
      </c>
      <c r="K75" s="8" t="s">
        <v>182</v>
      </c>
      <c r="L75" s="8" t="s">
        <v>182</v>
      </c>
      <c r="M75" s="8" t="s">
        <v>182</v>
      </c>
      <c r="N75" s="8">
        <v>3</v>
      </c>
      <c r="O75" s="8" t="s">
        <v>182</v>
      </c>
      <c r="P75" s="8" t="s">
        <v>182</v>
      </c>
      <c r="Q75" s="8" t="s">
        <v>182</v>
      </c>
      <c r="R75" s="238">
        <f t="shared" si="1"/>
        <v>3</v>
      </c>
    </row>
    <row r="76" spans="1:18" ht="11.1" customHeight="1" x14ac:dyDescent="0.25">
      <c r="A76" s="7" t="s">
        <v>69</v>
      </c>
      <c r="B76" s="6" t="s">
        <v>23</v>
      </c>
      <c r="C76" s="8" t="s">
        <v>182</v>
      </c>
      <c r="D76" s="8" t="s">
        <v>182</v>
      </c>
      <c r="E76" s="8" t="s">
        <v>182</v>
      </c>
      <c r="F76" s="8" t="s">
        <v>182</v>
      </c>
      <c r="G76" s="8" t="s">
        <v>182</v>
      </c>
      <c r="H76" s="8" t="s">
        <v>182</v>
      </c>
      <c r="I76" s="8" t="s">
        <v>182</v>
      </c>
      <c r="J76" s="8" t="s">
        <v>182</v>
      </c>
      <c r="K76" s="8">
        <v>2</v>
      </c>
      <c r="L76" s="8" t="s">
        <v>182</v>
      </c>
      <c r="M76" s="8">
        <v>3</v>
      </c>
      <c r="N76" s="8">
        <v>402</v>
      </c>
      <c r="O76" s="8" t="s">
        <v>182</v>
      </c>
      <c r="P76" s="8" t="s">
        <v>182</v>
      </c>
      <c r="Q76" s="8" t="s">
        <v>182</v>
      </c>
      <c r="R76" s="238">
        <f t="shared" si="1"/>
        <v>407</v>
      </c>
    </row>
    <row r="77" spans="1:18" ht="11.1" customHeight="1" x14ac:dyDescent="0.25">
      <c r="A77" s="7" t="s">
        <v>69</v>
      </c>
      <c r="B77" s="6" t="s">
        <v>24</v>
      </c>
      <c r="C77" s="8" t="s">
        <v>182</v>
      </c>
      <c r="D77" s="8" t="s">
        <v>182</v>
      </c>
      <c r="E77" s="8" t="s">
        <v>182</v>
      </c>
      <c r="F77" s="8" t="s">
        <v>182</v>
      </c>
      <c r="G77" s="8" t="s">
        <v>182</v>
      </c>
      <c r="H77" s="8" t="s">
        <v>182</v>
      </c>
      <c r="I77" s="8" t="s">
        <v>182</v>
      </c>
      <c r="J77" s="8" t="s">
        <v>182</v>
      </c>
      <c r="K77" s="8">
        <v>1</v>
      </c>
      <c r="L77" s="8" t="s">
        <v>182</v>
      </c>
      <c r="M77" s="8">
        <v>1</v>
      </c>
      <c r="N77" s="8">
        <v>114</v>
      </c>
      <c r="O77" s="8" t="s">
        <v>182</v>
      </c>
      <c r="P77" s="8" t="s">
        <v>182</v>
      </c>
      <c r="Q77" s="8" t="s">
        <v>182</v>
      </c>
      <c r="R77" s="238">
        <f t="shared" si="1"/>
        <v>116</v>
      </c>
    </row>
    <row r="78" spans="1:18" ht="11.1" customHeight="1" x14ac:dyDescent="0.25">
      <c r="A78" s="7" t="s">
        <v>70</v>
      </c>
      <c r="B78" s="6" t="s">
        <v>23</v>
      </c>
      <c r="C78" s="8" t="s">
        <v>182</v>
      </c>
      <c r="D78" s="8" t="s">
        <v>182</v>
      </c>
      <c r="E78" s="8" t="s">
        <v>182</v>
      </c>
      <c r="F78" s="8" t="s">
        <v>182</v>
      </c>
      <c r="G78" s="8" t="s">
        <v>182</v>
      </c>
      <c r="H78" s="8" t="s">
        <v>182</v>
      </c>
      <c r="I78" s="8" t="s">
        <v>182</v>
      </c>
      <c r="J78" s="8" t="s">
        <v>182</v>
      </c>
      <c r="K78" s="8">
        <v>64</v>
      </c>
      <c r="L78" s="8" t="s">
        <v>182</v>
      </c>
      <c r="M78" s="8">
        <v>31</v>
      </c>
      <c r="N78" s="8" t="s">
        <v>182</v>
      </c>
      <c r="O78" s="8" t="s">
        <v>182</v>
      </c>
      <c r="P78" s="8">
        <v>272</v>
      </c>
      <c r="Q78" s="8" t="s">
        <v>182</v>
      </c>
      <c r="R78" s="238">
        <f t="shared" si="1"/>
        <v>367</v>
      </c>
    </row>
    <row r="79" spans="1:18" ht="11.1" customHeight="1" x14ac:dyDescent="0.25">
      <c r="A79" s="7" t="s">
        <v>70</v>
      </c>
      <c r="B79" s="6" t="s">
        <v>24</v>
      </c>
      <c r="C79" s="8" t="s">
        <v>182</v>
      </c>
      <c r="D79" s="8" t="s">
        <v>182</v>
      </c>
      <c r="E79" s="8" t="s">
        <v>182</v>
      </c>
      <c r="F79" s="8" t="s">
        <v>182</v>
      </c>
      <c r="G79" s="8" t="s">
        <v>182</v>
      </c>
      <c r="H79" s="8" t="s">
        <v>182</v>
      </c>
      <c r="I79" s="8" t="s">
        <v>182</v>
      </c>
      <c r="J79" s="8" t="s">
        <v>182</v>
      </c>
      <c r="K79" s="8">
        <v>29</v>
      </c>
      <c r="L79" s="8" t="s">
        <v>182</v>
      </c>
      <c r="M79" s="8">
        <v>10</v>
      </c>
      <c r="N79" s="8" t="s">
        <v>182</v>
      </c>
      <c r="O79" s="8" t="s">
        <v>182</v>
      </c>
      <c r="P79" s="8">
        <v>87</v>
      </c>
      <c r="Q79" s="8" t="s">
        <v>182</v>
      </c>
      <c r="R79" s="238">
        <f t="shared" si="1"/>
        <v>126</v>
      </c>
    </row>
    <row r="80" spans="1:18" ht="11.1" customHeight="1" x14ac:dyDescent="0.25">
      <c r="A80" s="7" t="s">
        <v>71</v>
      </c>
      <c r="B80" s="6" t="s">
        <v>23</v>
      </c>
      <c r="C80" s="8" t="s">
        <v>182</v>
      </c>
      <c r="D80" s="8" t="s">
        <v>182</v>
      </c>
      <c r="E80" s="8" t="s">
        <v>182</v>
      </c>
      <c r="F80" s="8" t="s">
        <v>182</v>
      </c>
      <c r="G80" s="8">
        <v>1994</v>
      </c>
      <c r="H80" s="8">
        <v>3769</v>
      </c>
      <c r="I80" s="8" t="s">
        <v>182</v>
      </c>
      <c r="J80" s="8" t="s">
        <v>182</v>
      </c>
      <c r="K80" s="8">
        <v>27297</v>
      </c>
      <c r="L80" s="8" t="s">
        <v>182</v>
      </c>
      <c r="M80" s="8" t="s">
        <v>182</v>
      </c>
      <c r="N80" s="8" t="s">
        <v>182</v>
      </c>
      <c r="O80" s="8" t="s">
        <v>182</v>
      </c>
      <c r="P80" s="8" t="s">
        <v>182</v>
      </c>
      <c r="Q80" s="8">
        <v>1</v>
      </c>
      <c r="R80" s="238">
        <f t="shared" si="1"/>
        <v>33061</v>
      </c>
    </row>
    <row r="81" spans="1:18" ht="11.1" customHeight="1" x14ac:dyDescent="0.25">
      <c r="A81" s="7" t="s">
        <v>71</v>
      </c>
      <c r="B81" s="6" t="s">
        <v>24</v>
      </c>
      <c r="C81" s="8" t="s">
        <v>182</v>
      </c>
      <c r="D81" s="8" t="s">
        <v>182</v>
      </c>
      <c r="E81" s="8" t="s">
        <v>182</v>
      </c>
      <c r="F81" s="8" t="s">
        <v>182</v>
      </c>
      <c r="G81" s="8">
        <v>1508</v>
      </c>
      <c r="H81" s="8">
        <v>2919</v>
      </c>
      <c r="I81" s="8" t="s">
        <v>182</v>
      </c>
      <c r="J81" s="8" t="s">
        <v>182</v>
      </c>
      <c r="K81" s="8">
        <v>27148</v>
      </c>
      <c r="L81" s="8" t="s">
        <v>182</v>
      </c>
      <c r="M81" s="8" t="s">
        <v>182</v>
      </c>
      <c r="N81" s="8" t="s">
        <v>182</v>
      </c>
      <c r="O81" s="8" t="s">
        <v>182</v>
      </c>
      <c r="P81" s="8" t="s">
        <v>182</v>
      </c>
      <c r="Q81" s="8">
        <v>1</v>
      </c>
      <c r="R81" s="238">
        <f t="shared" si="1"/>
        <v>31576</v>
      </c>
    </row>
    <row r="82" spans="1:18" ht="11.1" customHeight="1" x14ac:dyDescent="0.25">
      <c r="A82" s="7" t="s">
        <v>72</v>
      </c>
      <c r="B82" s="6" t="s">
        <v>23</v>
      </c>
      <c r="C82" s="8" t="s">
        <v>182</v>
      </c>
      <c r="D82" s="8" t="s">
        <v>182</v>
      </c>
      <c r="E82" s="8" t="s">
        <v>182</v>
      </c>
      <c r="F82" s="8" t="s">
        <v>182</v>
      </c>
      <c r="G82" s="8" t="s">
        <v>182</v>
      </c>
      <c r="H82" s="8" t="s">
        <v>182</v>
      </c>
      <c r="I82" s="8" t="s">
        <v>182</v>
      </c>
      <c r="J82" s="8" t="s">
        <v>182</v>
      </c>
      <c r="K82" s="8" t="s">
        <v>182</v>
      </c>
      <c r="L82" s="8" t="s">
        <v>182</v>
      </c>
      <c r="M82" s="8" t="s">
        <v>182</v>
      </c>
      <c r="N82" s="8" t="s">
        <v>182</v>
      </c>
      <c r="O82" s="8" t="s">
        <v>182</v>
      </c>
      <c r="P82" s="8" t="s">
        <v>182</v>
      </c>
      <c r="Q82" s="8" t="s">
        <v>182</v>
      </c>
      <c r="R82" s="238">
        <f t="shared" si="1"/>
        <v>0</v>
      </c>
    </row>
    <row r="83" spans="1:18" ht="11.1" customHeight="1" x14ac:dyDescent="0.25">
      <c r="A83" s="7" t="s">
        <v>72</v>
      </c>
      <c r="B83" s="6" t="s">
        <v>24</v>
      </c>
      <c r="C83" s="8" t="s">
        <v>182</v>
      </c>
      <c r="D83" s="8" t="s">
        <v>182</v>
      </c>
      <c r="E83" s="8" t="s">
        <v>182</v>
      </c>
      <c r="F83" s="8" t="s">
        <v>182</v>
      </c>
      <c r="G83" s="8" t="s">
        <v>182</v>
      </c>
      <c r="H83" s="8" t="s">
        <v>182</v>
      </c>
      <c r="I83" s="8" t="s">
        <v>182</v>
      </c>
      <c r="J83" s="8" t="s">
        <v>182</v>
      </c>
      <c r="K83" s="8" t="s">
        <v>182</v>
      </c>
      <c r="L83" s="8" t="s">
        <v>182</v>
      </c>
      <c r="M83" s="8" t="s">
        <v>182</v>
      </c>
      <c r="N83" s="8" t="s">
        <v>182</v>
      </c>
      <c r="O83" s="8" t="s">
        <v>182</v>
      </c>
      <c r="P83" s="8" t="s">
        <v>182</v>
      </c>
      <c r="Q83" s="8" t="s">
        <v>182</v>
      </c>
      <c r="R83" s="238">
        <f t="shared" si="1"/>
        <v>0</v>
      </c>
    </row>
    <row r="84" spans="1:18" ht="11.1" customHeight="1" x14ac:dyDescent="0.25">
      <c r="A84" s="7" t="s">
        <v>73</v>
      </c>
      <c r="B84" s="6" t="s">
        <v>23</v>
      </c>
      <c r="C84" s="8" t="s">
        <v>182</v>
      </c>
      <c r="D84" s="8" t="s">
        <v>182</v>
      </c>
      <c r="E84" s="8">
        <f>(74+2)</f>
        <v>76</v>
      </c>
      <c r="F84" s="8">
        <v>87</v>
      </c>
      <c r="G84" s="8">
        <f>(62+9)</f>
        <v>71</v>
      </c>
      <c r="H84" s="8" t="s">
        <v>182</v>
      </c>
      <c r="I84" s="8" t="s">
        <v>182</v>
      </c>
      <c r="J84" s="8" t="s">
        <v>182</v>
      </c>
      <c r="K84" s="8" t="s">
        <v>182</v>
      </c>
      <c r="L84" s="8" t="s">
        <v>182</v>
      </c>
      <c r="M84" s="8">
        <v>14</v>
      </c>
      <c r="N84" s="8" t="s">
        <v>182</v>
      </c>
      <c r="O84" s="8" t="s">
        <v>182</v>
      </c>
      <c r="P84" s="8" t="s">
        <v>182</v>
      </c>
      <c r="Q84" s="8" t="s">
        <v>182</v>
      </c>
      <c r="R84" s="238">
        <f t="shared" si="1"/>
        <v>248</v>
      </c>
    </row>
    <row r="85" spans="1:18" ht="11.1" customHeight="1" x14ac:dyDescent="0.25">
      <c r="A85" s="7" t="s">
        <v>73</v>
      </c>
      <c r="B85" s="6" t="s">
        <v>24</v>
      </c>
      <c r="C85" s="8" t="s">
        <v>182</v>
      </c>
      <c r="D85" s="8" t="s">
        <v>182</v>
      </c>
      <c r="E85" s="8">
        <v>20</v>
      </c>
      <c r="F85" s="8">
        <v>27</v>
      </c>
      <c r="G85" s="8">
        <f>(22+4)</f>
        <v>26</v>
      </c>
      <c r="H85" s="8" t="s">
        <v>182</v>
      </c>
      <c r="I85" s="8" t="s">
        <v>182</v>
      </c>
      <c r="J85" s="8" t="s">
        <v>182</v>
      </c>
      <c r="K85" s="8" t="s">
        <v>182</v>
      </c>
      <c r="L85" s="8" t="s">
        <v>182</v>
      </c>
      <c r="M85" s="8">
        <v>2</v>
      </c>
      <c r="N85" s="8" t="s">
        <v>182</v>
      </c>
      <c r="O85" s="8" t="s">
        <v>182</v>
      </c>
      <c r="P85" s="8" t="s">
        <v>182</v>
      </c>
      <c r="Q85" s="8" t="s">
        <v>182</v>
      </c>
      <c r="R85" s="238">
        <f t="shared" si="1"/>
        <v>75</v>
      </c>
    </row>
    <row r="86" spans="1:18" ht="11.1" customHeight="1" x14ac:dyDescent="0.25">
      <c r="A86" s="7" t="s">
        <v>74</v>
      </c>
      <c r="B86" s="6" t="s">
        <v>23</v>
      </c>
      <c r="C86" s="8" t="s">
        <v>182</v>
      </c>
      <c r="D86" s="8" t="s">
        <v>182</v>
      </c>
      <c r="E86" s="8" t="s">
        <v>182</v>
      </c>
      <c r="F86" s="8" t="s">
        <v>182</v>
      </c>
      <c r="G86" s="8">
        <v>9</v>
      </c>
      <c r="H86" s="8" t="s">
        <v>182</v>
      </c>
      <c r="I86" s="8" t="s">
        <v>182</v>
      </c>
      <c r="J86" s="8" t="s">
        <v>182</v>
      </c>
      <c r="K86" s="8" t="s">
        <v>182</v>
      </c>
      <c r="L86" s="8" t="s">
        <v>182</v>
      </c>
      <c r="M86" s="8" t="s">
        <v>182</v>
      </c>
      <c r="N86" s="8" t="s">
        <v>182</v>
      </c>
      <c r="O86" s="8" t="s">
        <v>182</v>
      </c>
      <c r="P86" s="8" t="s">
        <v>182</v>
      </c>
      <c r="Q86" s="8" t="s">
        <v>182</v>
      </c>
      <c r="R86" s="238">
        <f t="shared" si="1"/>
        <v>9</v>
      </c>
    </row>
    <row r="87" spans="1:18" ht="11.1" customHeight="1" x14ac:dyDescent="0.25">
      <c r="A87" s="7" t="s">
        <v>74</v>
      </c>
      <c r="B87" s="6" t="s">
        <v>24</v>
      </c>
      <c r="C87" s="8" t="s">
        <v>182</v>
      </c>
      <c r="D87" s="8" t="s">
        <v>182</v>
      </c>
      <c r="E87" s="8" t="s">
        <v>182</v>
      </c>
      <c r="F87" s="8" t="s">
        <v>182</v>
      </c>
      <c r="G87" s="8">
        <v>2</v>
      </c>
      <c r="H87" s="8" t="s">
        <v>182</v>
      </c>
      <c r="I87" s="8" t="s">
        <v>182</v>
      </c>
      <c r="J87" s="8" t="s">
        <v>182</v>
      </c>
      <c r="K87" s="8" t="s">
        <v>182</v>
      </c>
      <c r="L87" s="8" t="s">
        <v>182</v>
      </c>
      <c r="M87" s="8" t="s">
        <v>182</v>
      </c>
      <c r="N87" s="8" t="s">
        <v>182</v>
      </c>
      <c r="O87" s="8" t="s">
        <v>182</v>
      </c>
      <c r="P87" s="8" t="s">
        <v>182</v>
      </c>
      <c r="Q87" s="8" t="s">
        <v>182</v>
      </c>
      <c r="R87" s="238">
        <f t="shared" si="1"/>
        <v>2</v>
      </c>
    </row>
    <row r="88" spans="1:18" ht="11.1" customHeight="1" x14ac:dyDescent="0.25">
      <c r="A88" s="7" t="s">
        <v>75</v>
      </c>
      <c r="B88" s="6" t="s">
        <v>23</v>
      </c>
      <c r="C88" s="8" t="s">
        <v>182</v>
      </c>
      <c r="D88" s="8" t="s">
        <v>182</v>
      </c>
      <c r="E88" s="8">
        <v>9</v>
      </c>
      <c r="F88" s="8" t="s">
        <v>182</v>
      </c>
      <c r="G88" s="8">
        <v>300</v>
      </c>
      <c r="H88" s="8" t="s">
        <v>182</v>
      </c>
      <c r="I88" s="8" t="s">
        <v>182</v>
      </c>
      <c r="J88" s="8" t="s">
        <v>182</v>
      </c>
      <c r="K88" s="8">
        <v>63</v>
      </c>
      <c r="L88" s="8" t="s">
        <v>182</v>
      </c>
      <c r="M88" s="8">
        <v>13</v>
      </c>
      <c r="N88" s="8">
        <v>379</v>
      </c>
      <c r="O88" s="8" t="s">
        <v>182</v>
      </c>
      <c r="P88" s="8" t="s">
        <v>182</v>
      </c>
      <c r="Q88" s="8" t="s">
        <v>182</v>
      </c>
      <c r="R88" s="238">
        <f t="shared" si="1"/>
        <v>764</v>
      </c>
    </row>
    <row r="89" spans="1:18" ht="11.1" customHeight="1" x14ac:dyDescent="0.25">
      <c r="A89" s="7" t="s">
        <v>75</v>
      </c>
      <c r="B89" s="6" t="s">
        <v>24</v>
      </c>
      <c r="C89" s="8" t="s">
        <v>182</v>
      </c>
      <c r="D89" s="8" t="s">
        <v>182</v>
      </c>
      <c r="E89" s="8">
        <v>4</v>
      </c>
      <c r="F89" s="8" t="s">
        <v>182</v>
      </c>
      <c r="G89" s="8">
        <v>110</v>
      </c>
      <c r="H89" s="8" t="s">
        <v>182</v>
      </c>
      <c r="I89" s="8" t="s">
        <v>182</v>
      </c>
      <c r="J89" s="8" t="s">
        <v>182</v>
      </c>
      <c r="K89" s="8">
        <v>22</v>
      </c>
      <c r="L89" s="8" t="s">
        <v>182</v>
      </c>
      <c r="M89" s="8">
        <v>4</v>
      </c>
      <c r="N89" s="8">
        <v>147</v>
      </c>
      <c r="O89" s="8" t="s">
        <v>182</v>
      </c>
      <c r="P89" s="8" t="s">
        <v>182</v>
      </c>
      <c r="Q89" s="8" t="s">
        <v>182</v>
      </c>
      <c r="R89" s="238">
        <f t="shared" si="1"/>
        <v>287</v>
      </c>
    </row>
    <row r="90" spans="1:18" ht="11.1" customHeight="1" x14ac:dyDescent="0.25">
      <c r="A90" s="7" t="s">
        <v>76</v>
      </c>
      <c r="B90" s="6" t="s">
        <v>23</v>
      </c>
      <c r="C90" s="8" t="s">
        <v>182</v>
      </c>
      <c r="D90" s="8" t="s">
        <v>182</v>
      </c>
      <c r="E90" s="8" t="s">
        <v>182</v>
      </c>
      <c r="F90" s="8" t="s">
        <v>182</v>
      </c>
      <c r="G90" s="8">
        <v>3</v>
      </c>
      <c r="H90" s="8" t="s">
        <v>182</v>
      </c>
      <c r="I90" s="8" t="s">
        <v>182</v>
      </c>
      <c r="J90" s="8" t="s">
        <v>182</v>
      </c>
      <c r="K90" s="8" t="s">
        <v>182</v>
      </c>
      <c r="L90" s="8" t="s">
        <v>182</v>
      </c>
      <c r="M90" s="8" t="s">
        <v>182</v>
      </c>
      <c r="N90" s="8">
        <v>23</v>
      </c>
      <c r="O90" s="8" t="s">
        <v>182</v>
      </c>
      <c r="P90" s="8" t="s">
        <v>182</v>
      </c>
      <c r="Q90" s="8" t="s">
        <v>182</v>
      </c>
      <c r="R90" s="238">
        <f t="shared" si="1"/>
        <v>26</v>
      </c>
    </row>
    <row r="91" spans="1:18" ht="11.1" customHeight="1" x14ac:dyDescent="0.25">
      <c r="A91" s="7" t="s">
        <v>76</v>
      </c>
      <c r="B91" s="6" t="s">
        <v>24</v>
      </c>
      <c r="C91" s="8" t="s">
        <v>182</v>
      </c>
      <c r="D91" s="8" t="s">
        <v>182</v>
      </c>
      <c r="E91" s="8" t="s">
        <v>182</v>
      </c>
      <c r="F91" s="8" t="s">
        <v>182</v>
      </c>
      <c r="G91" s="8" t="s">
        <v>182</v>
      </c>
      <c r="H91" s="8" t="s">
        <v>182</v>
      </c>
      <c r="I91" s="8" t="s">
        <v>182</v>
      </c>
      <c r="J91" s="8" t="s">
        <v>182</v>
      </c>
      <c r="K91" s="8" t="s">
        <v>182</v>
      </c>
      <c r="L91" s="8" t="s">
        <v>182</v>
      </c>
      <c r="M91" s="8" t="s">
        <v>182</v>
      </c>
      <c r="N91" s="8">
        <v>8</v>
      </c>
      <c r="O91" s="8" t="s">
        <v>182</v>
      </c>
      <c r="P91" s="8" t="s">
        <v>182</v>
      </c>
      <c r="Q91" s="8" t="s">
        <v>182</v>
      </c>
      <c r="R91" s="238">
        <f t="shared" ref="R91:R123" si="2">SUM(C91:Q91)</f>
        <v>8</v>
      </c>
    </row>
    <row r="92" spans="1:18" ht="11.1" customHeight="1" x14ac:dyDescent="0.25">
      <c r="A92" s="7" t="s">
        <v>77</v>
      </c>
      <c r="B92" s="6" t="s">
        <v>23</v>
      </c>
      <c r="C92" s="8" t="s">
        <v>182</v>
      </c>
      <c r="D92" s="8" t="s">
        <v>182</v>
      </c>
      <c r="E92" s="8" t="s">
        <v>182</v>
      </c>
      <c r="F92" s="8" t="s">
        <v>182</v>
      </c>
      <c r="G92" s="8" t="s">
        <v>182</v>
      </c>
      <c r="H92" s="8" t="s">
        <v>182</v>
      </c>
      <c r="I92" s="8" t="s">
        <v>182</v>
      </c>
      <c r="J92" s="8" t="s">
        <v>182</v>
      </c>
      <c r="K92" s="8">
        <v>253</v>
      </c>
      <c r="L92" s="8" t="s">
        <v>182</v>
      </c>
      <c r="M92" s="8">
        <v>8</v>
      </c>
      <c r="N92" s="8">
        <v>135</v>
      </c>
      <c r="O92" s="8" t="s">
        <v>182</v>
      </c>
      <c r="P92" s="8" t="s">
        <v>182</v>
      </c>
      <c r="Q92" s="8" t="s">
        <v>182</v>
      </c>
      <c r="R92" s="238">
        <f t="shared" si="2"/>
        <v>396</v>
      </c>
    </row>
    <row r="93" spans="1:18" ht="11.1" customHeight="1" x14ac:dyDescent="0.25">
      <c r="A93" s="7" t="s">
        <v>77</v>
      </c>
      <c r="B93" s="6" t="s">
        <v>24</v>
      </c>
      <c r="C93" s="8" t="s">
        <v>182</v>
      </c>
      <c r="D93" s="8" t="s">
        <v>182</v>
      </c>
      <c r="E93" s="8" t="s">
        <v>182</v>
      </c>
      <c r="F93" s="8" t="s">
        <v>182</v>
      </c>
      <c r="G93" s="8" t="s">
        <v>182</v>
      </c>
      <c r="H93" s="8" t="s">
        <v>182</v>
      </c>
      <c r="I93" s="8" t="s">
        <v>182</v>
      </c>
      <c r="J93" s="8" t="s">
        <v>182</v>
      </c>
      <c r="K93" s="8">
        <v>93</v>
      </c>
      <c r="L93" s="8" t="s">
        <v>182</v>
      </c>
      <c r="M93" s="8" t="s">
        <v>182</v>
      </c>
      <c r="N93" s="8">
        <v>47</v>
      </c>
      <c r="O93" s="8" t="s">
        <v>182</v>
      </c>
      <c r="P93" s="8" t="s">
        <v>182</v>
      </c>
      <c r="Q93" s="8" t="s">
        <v>182</v>
      </c>
      <c r="R93" s="238">
        <f t="shared" si="2"/>
        <v>140</v>
      </c>
    </row>
    <row r="94" spans="1:18" ht="11.1" customHeight="1" x14ac:dyDescent="0.25">
      <c r="A94" s="7" t="s">
        <v>78</v>
      </c>
      <c r="B94" s="6" t="s">
        <v>23</v>
      </c>
      <c r="C94" s="8" t="s">
        <v>182</v>
      </c>
      <c r="D94" s="8" t="s">
        <v>182</v>
      </c>
      <c r="E94" s="8" t="s">
        <v>182</v>
      </c>
      <c r="F94" s="8" t="s">
        <v>182</v>
      </c>
      <c r="G94" s="8">
        <v>262</v>
      </c>
      <c r="H94" s="8" t="s">
        <v>182</v>
      </c>
      <c r="I94" s="8" t="s">
        <v>182</v>
      </c>
      <c r="J94" s="8" t="s">
        <v>182</v>
      </c>
      <c r="K94" s="8" t="s">
        <v>182</v>
      </c>
      <c r="L94" s="8" t="s">
        <v>182</v>
      </c>
      <c r="M94" s="8" t="s">
        <v>182</v>
      </c>
      <c r="N94" s="8" t="s">
        <v>182</v>
      </c>
      <c r="O94" s="8" t="s">
        <v>182</v>
      </c>
      <c r="P94" s="8" t="s">
        <v>182</v>
      </c>
      <c r="Q94" s="8" t="s">
        <v>182</v>
      </c>
      <c r="R94" s="238">
        <f t="shared" si="2"/>
        <v>262</v>
      </c>
    </row>
    <row r="95" spans="1:18" ht="11.1" customHeight="1" x14ac:dyDescent="0.25">
      <c r="A95" s="7" t="s">
        <v>78</v>
      </c>
      <c r="B95" s="6" t="s">
        <v>24</v>
      </c>
      <c r="C95" s="8" t="s">
        <v>182</v>
      </c>
      <c r="D95" s="8" t="s">
        <v>182</v>
      </c>
      <c r="E95" s="8" t="s">
        <v>182</v>
      </c>
      <c r="F95" s="8" t="s">
        <v>182</v>
      </c>
      <c r="G95" s="8">
        <v>68</v>
      </c>
      <c r="H95" s="8" t="s">
        <v>182</v>
      </c>
      <c r="I95" s="8" t="s">
        <v>182</v>
      </c>
      <c r="J95" s="8" t="s">
        <v>182</v>
      </c>
      <c r="K95" s="8" t="s">
        <v>182</v>
      </c>
      <c r="L95" s="8" t="s">
        <v>182</v>
      </c>
      <c r="M95" s="8" t="s">
        <v>182</v>
      </c>
      <c r="N95" s="8" t="s">
        <v>182</v>
      </c>
      <c r="O95" s="8" t="s">
        <v>182</v>
      </c>
      <c r="P95" s="8" t="s">
        <v>182</v>
      </c>
      <c r="Q95" s="8" t="s">
        <v>182</v>
      </c>
      <c r="R95" s="238">
        <f t="shared" si="2"/>
        <v>68</v>
      </c>
    </row>
    <row r="96" spans="1:18" ht="11.1" customHeight="1" x14ac:dyDescent="0.25">
      <c r="A96" s="7" t="s">
        <v>79</v>
      </c>
      <c r="B96" s="6" t="s">
        <v>23</v>
      </c>
      <c r="C96" s="8" t="s">
        <v>182</v>
      </c>
      <c r="D96" s="8" t="s">
        <v>182</v>
      </c>
      <c r="E96" s="8" t="s">
        <v>182</v>
      </c>
      <c r="F96" s="8" t="s">
        <v>182</v>
      </c>
      <c r="G96" s="8" t="s">
        <v>182</v>
      </c>
      <c r="H96" s="8" t="s">
        <v>182</v>
      </c>
      <c r="I96" s="8" t="s">
        <v>182</v>
      </c>
      <c r="J96" s="8" t="s">
        <v>182</v>
      </c>
      <c r="K96" s="8" t="s">
        <v>182</v>
      </c>
      <c r="L96" s="8" t="s">
        <v>182</v>
      </c>
      <c r="M96" s="8" t="s">
        <v>182</v>
      </c>
      <c r="N96" s="8" t="s">
        <v>182</v>
      </c>
      <c r="O96" s="8" t="s">
        <v>182</v>
      </c>
      <c r="P96" s="8">
        <v>15</v>
      </c>
      <c r="Q96" s="8" t="s">
        <v>182</v>
      </c>
      <c r="R96" s="238">
        <f t="shared" si="2"/>
        <v>15</v>
      </c>
    </row>
    <row r="97" spans="1:18" ht="11.1" customHeight="1" x14ac:dyDescent="0.25">
      <c r="A97" s="7" t="s">
        <v>79</v>
      </c>
      <c r="B97" s="6" t="s">
        <v>24</v>
      </c>
      <c r="C97" s="8" t="s">
        <v>182</v>
      </c>
      <c r="D97" s="8" t="s">
        <v>182</v>
      </c>
      <c r="E97" s="8" t="s">
        <v>182</v>
      </c>
      <c r="F97" s="8" t="s">
        <v>182</v>
      </c>
      <c r="G97" s="8" t="s">
        <v>182</v>
      </c>
      <c r="H97" s="8" t="s">
        <v>182</v>
      </c>
      <c r="I97" s="8" t="s">
        <v>182</v>
      </c>
      <c r="J97" s="8" t="s">
        <v>182</v>
      </c>
      <c r="K97" s="8" t="s">
        <v>182</v>
      </c>
      <c r="L97" s="8" t="s">
        <v>182</v>
      </c>
      <c r="M97" s="8" t="s">
        <v>182</v>
      </c>
      <c r="N97" s="8" t="s">
        <v>182</v>
      </c>
      <c r="O97" s="8" t="s">
        <v>182</v>
      </c>
      <c r="P97" s="8">
        <v>4</v>
      </c>
      <c r="Q97" s="8" t="s">
        <v>182</v>
      </c>
      <c r="R97" s="238">
        <f t="shared" si="2"/>
        <v>4</v>
      </c>
    </row>
    <row r="98" spans="1:18" ht="11.1" customHeight="1" x14ac:dyDescent="0.25">
      <c r="A98" s="7" t="s">
        <v>80</v>
      </c>
      <c r="B98" s="6" t="s">
        <v>23</v>
      </c>
      <c r="C98" s="8" t="s">
        <v>182</v>
      </c>
      <c r="D98" s="8" t="s">
        <v>182</v>
      </c>
      <c r="E98" s="8" t="s">
        <v>182</v>
      </c>
      <c r="F98" s="8" t="s">
        <v>182</v>
      </c>
      <c r="G98" s="8" t="s">
        <v>182</v>
      </c>
      <c r="H98" s="8" t="s">
        <v>182</v>
      </c>
      <c r="I98" s="8" t="s">
        <v>182</v>
      </c>
      <c r="J98" s="8" t="s">
        <v>182</v>
      </c>
      <c r="K98" s="8" t="s">
        <v>182</v>
      </c>
      <c r="L98" s="8" t="s">
        <v>182</v>
      </c>
      <c r="M98" s="8" t="s">
        <v>182</v>
      </c>
      <c r="N98" s="8">
        <v>8</v>
      </c>
      <c r="O98" s="8" t="s">
        <v>182</v>
      </c>
      <c r="P98" s="8" t="s">
        <v>182</v>
      </c>
      <c r="Q98" s="8" t="s">
        <v>182</v>
      </c>
      <c r="R98" s="238">
        <f t="shared" si="2"/>
        <v>8</v>
      </c>
    </row>
    <row r="99" spans="1:18" ht="11.1" customHeight="1" x14ac:dyDescent="0.25">
      <c r="A99" s="7" t="s">
        <v>80</v>
      </c>
      <c r="B99" s="6" t="s">
        <v>24</v>
      </c>
      <c r="C99" s="8" t="s">
        <v>182</v>
      </c>
      <c r="D99" s="8" t="s">
        <v>182</v>
      </c>
      <c r="E99" s="8" t="s">
        <v>182</v>
      </c>
      <c r="F99" s="8" t="s">
        <v>182</v>
      </c>
      <c r="G99" s="8" t="s">
        <v>182</v>
      </c>
      <c r="H99" s="8" t="s">
        <v>182</v>
      </c>
      <c r="I99" s="8" t="s">
        <v>182</v>
      </c>
      <c r="J99" s="8" t="s">
        <v>182</v>
      </c>
      <c r="K99" s="8" t="s">
        <v>182</v>
      </c>
      <c r="L99" s="8" t="s">
        <v>182</v>
      </c>
      <c r="M99" s="8" t="s">
        <v>182</v>
      </c>
      <c r="N99" s="8">
        <v>5</v>
      </c>
      <c r="O99" s="8" t="s">
        <v>182</v>
      </c>
      <c r="P99" s="8" t="s">
        <v>182</v>
      </c>
      <c r="Q99" s="8" t="s">
        <v>182</v>
      </c>
      <c r="R99" s="238">
        <f t="shared" si="2"/>
        <v>5</v>
      </c>
    </row>
    <row r="100" spans="1:18" ht="11.1" customHeight="1" x14ac:dyDescent="0.25">
      <c r="A100" s="7" t="s">
        <v>81</v>
      </c>
      <c r="B100" s="6" t="s">
        <v>23</v>
      </c>
      <c r="C100" s="8" t="s">
        <v>182</v>
      </c>
      <c r="D100" s="8" t="s">
        <v>182</v>
      </c>
      <c r="E100" s="8" t="s">
        <v>182</v>
      </c>
      <c r="F100" s="8" t="s">
        <v>182</v>
      </c>
      <c r="G100" s="8" t="s">
        <v>182</v>
      </c>
      <c r="H100" s="8" t="s">
        <v>182</v>
      </c>
      <c r="I100" s="8" t="s">
        <v>182</v>
      </c>
      <c r="J100" s="8" t="s">
        <v>182</v>
      </c>
      <c r="K100" s="8" t="s">
        <v>182</v>
      </c>
      <c r="L100" s="8" t="s">
        <v>182</v>
      </c>
      <c r="M100" s="8" t="s">
        <v>182</v>
      </c>
      <c r="N100" s="8" t="s">
        <v>182</v>
      </c>
      <c r="O100" s="8" t="s">
        <v>182</v>
      </c>
      <c r="P100" s="8" t="s">
        <v>182</v>
      </c>
      <c r="Q100" s="8" t="s">
        <v>182</v>
      </c>
      <c r="R100" s="238">
        <f t="shared" si="2"/>
        <v>0</v>
      </c>
    </row>
    <row r="101" spans="1:18" ht="11.1" customHeight="1" x14ac:dyDescent="0.25">
      <c r="A101" s="7" t="s">
        <v>81</v>
      </c>
      <c r="B101" s="6" t="s">
        <v>24</v>
      </c>
      <c r="C101" s="8" t="s">
        <v>182</v>
      </c>
      <c r="D101" s="8" t="s">
        <v>182</v>
      </c>
      <c r="E101" s="8" t="s">
        <v>182</v>
      </c>
      <c r="F101" s="8" t="s">
        <v>182</v>
      </c>
      <c r="G101" s="8" t="s">
        <v>182</v>
      </c>
      <c r="H101" s="8" t="s">
        <v>182</v>
      </c>
      <c r="I101" s="8" t="s">
        <v>182</v>
      </c>
      <c r="J101" s="8" t="s">
        <v>182</v>
      </c>
      <c r="K101" s="8" t="s">
        <v>182</v>
      </c>
      <c r="L101" s="8" t="s">
        <v>182</v>
      </c>
      <c r="M101" s="8" t="s">
        <v>182</v>
      </c>
      <c r="N101" s="8">
        <v>1</v>
      </c>
      <c r="O101" s="8" t="s">
        <v>182</v>
      </c>
      <c r="P101" s="8" t="s">
        <v>182</v>
      </c>
      <c r="Q101" s="8" t="s">
        <v>182</v>
      </c>
      <c r="R101" s="238">
        <f t="shared" si="2"/>
        <v>1</v>
      </c>
    </row>
    <row r="102" spans="1:18" ht="11.1" customHeight="1" x14ac:dyDescent="0.25">
      <c r="A102" s="7" t="s">
        <v>82</v>
      </c>
      <c r="B102" s="6" t="s">
        <v>23</v>
      </c>
      <c r="C102" s="8" t="s">
        <v>182</v>
      </c>
      <c r="D102" s="8" t="s">
        <v>182</v>
      </c>
      <c r="E102" s="8" t="s">
        <v>182</v>
      </c>
      <c r="F102" s="8" t="s">
        <v>182</v>
      </c>
      <c r="G102" s="8" t="s">
        <v>182</v>
      </c>
      <c r="H102" s="8" t="s">
        <v>182</v>
      </c>
      <c r="I102" s="8" t="s">
        <v>182</v>
      </c>
      <c r="J102" s="8" t="s">
        <v>182</v>
      </c>
      <c r="K102" s="8" t="s">
        <v>182</v>
      </c>
      <c r="L102" s="8" t="s">
        <v>182</v>
      </c>
      <c r="M102" s="8" t="s">
        <v>182</v>
      </c>
      <c r="N102" s="8">
        <v>74</v>
      </c>
      <c r="O102" s="8" t="s">
        <v>182</v>
      </c>
      <c r="P102" s="8" t="s">
        <v>182</v>
      </c>
      <c r="Q102" s="8" t="s">
        <v>182</v>
      </c>
      <c r="R102" s="238">
        <f t="shared" si="2"/>
        <v>74</v>
      </c>
    </row>
    <row r="103" spans="1:18" ht="11.1" customHeight="1" x14ac:dyDescent="0.25">
      <c r="A103" s="7" t="s">
        <v>82</v>
      </c>
      <c r="B103" s="6" t="s">
        <v>24</v>
      </c>
      <c r="C103" s="8" t="s">
        <v>182</v>
      </c>
      <c r="D103" s="8" t="s">
        <v>182</v>
      </c>
      <c r="E103" s="8" t="s">
        <v>182</v>
      </c>
      <c r="F103" s="8" t="s">
        <v>182</v>
      </c>
      <c r="G103" s="8" t="s">
        <v>182</v>
      </c>
      <c r="H103" s="8" t="s">
        <v>182</v>
      </c>
      <c r="I103" s="8" t="s">
        <v>182</v>
      </c>
      <c r="J103" s="8" t="s">
        <v>182</v>
      </c>
      <c r="K103" s="8" t="s">
        <v>182</v>
      </c>
      <c r="L103" s="8" t="s">
        <v>182</v>
      </c>
      <c r="M103" s="8" t="s">
        <v>182</v>
      </c>
      <c r="N103" s="8">
        <v>43</v>
      </c>
      <c r="O103" s="8" t="s">
        <v>182</v>
      </c>
      <c r="P103" s="8" t="s">
        <v>182</v>
      </c>
      <c r="Q103" s="8" t="s">
        <v>182</v>
      </c>
      <c r="R103" s="238">
        <f t="shared" si="2"/>
        <v>43</v>
      </c>
    </row>
    <row r="104" spans="1:18" ht="11.1" customHeight="1" x14ac:dyDescent="0.25">
      <c r="A104" s="7" t="s">
        <v>83</v>
      </c>
      <c r="B104" s="6" t="s">
        <v>23</v>
      </c>
      <c r="C104" s="8" t="s">
        <v>182</v>
      </c>
      <c r="D104" s="8" t="s">
        <v>182</v>
      </c>
      <c r="E104" s="8" t="s">
        <v>182</v>
      </c>
      <c r="F104" s="8" t="s">
        <v>182</v>
      </c>
      <c r="G104" s="8" t="s">
        <v>182</v>
      </c>
      <c r="H104" s="8" t="s">
        <v>182</v>
      </c>
      <c r="I104" s="8" t="s">
        <v>182</v>
      </c>
      <c r="J104" s="8" t="s">
        <v>182</v>
      </c>
      <c r="K104" s="8" t="s">
        <v>182</v>
      </c>
      <c r="L104" s="8" t="s">
        <v>182</v>
      </c>
      <c r="M104" s="8" t="s">
        <v>182</v>
      </c>
      <c r="N104" s="8">
        <v>2</v>
      </c>
      <c r="O104" s="8" t="s">
        <v>182</v>
      </c>
      <c r="P104" s="8" t="s">
        <v>182</v>
      </c>
      <c r="Q104" s="8" t="s">
        <v>182</v>
      </c>
      <c r="R104" s="238">
        <f t="shared" si="2"/>
        <v>2</v>
      </c>
    </row>
    <row r="105" spans="1:18" ht="11.1" customHeight="1" x14ac:dyDescent="0.25">
      <c r="A105" s="239" t="s">
        <v>83</v>
      </c>
      <c r="B105" s="240" t="s">
        <v>24</v>
      </c>
      <c r="C105" s="242" t="s">
        <v>182</v>
      </c>
      <c r="D105" s="242" t="s">
        <v>182</v>
      </c>
      <c r="E105" s="242" t="s">
        <v>182</v>
      </c>
      <c r="F105" s="242" t="s">
        <v>182</v>
      </c>
      <c r="G105" s="242" t="s">
        <v>182</v>
      </c>
      <c r="H105" s="242" t="s">
        <v>182</v>
      </c>
      <c r="I105" s="242" t="s">
        <v>182</v>
      </c>
      <c r="J105" s="242" t="s">
        <v>182</v>
      </c>
      <c r="K105" s="242" t="s">
        <v>182</v>
      </c>
      <c r="L105" s="242" t="s">
        <v>182</v>
      </c>
      <c r="M105" s="242" t="s">
        <v>182</v>
      </c>
      <c r="N105" s="242" t="s">
        <v>182</v>
      </c>
      <c r="O105" s="242" t="s">
        <v>182</v>
      </c>
      <c r="P105" s="242" t="s">
        <v>182</v>
      </c>
      <c r="Q105" s="242" t="s">
        <v>182</v>
      </c>
      <c r="R105" s="243">
        <f t="shared" si="2"/>
        <v>0</v>
      </c>
    </row>
    <row r="106" spans="1:18" ht="11.1" customHeight="1" x14ac:dyDescent="0.25">
      <c r="A106" s="7"/>
      <c r="B106" s="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247"/>
    </row>
    <row r="107" spans="1:18" ht="11.1" customHeight="1" x14ac:dyDescent="0.25">
      <c r="A107" s="7" t="s">
        <v>84</v>
      </c>
      <c r="B107" s="6" t="s">
        <v>23</v>
      </c>
      <c r="C107" s="8" t="s">
        <v>182</v>
      </c>
      <c r="D107" s="8" t="s">
        <v>182</v>
      </c>
      <c r="E107" s="8" t="s">
        <v>182</v>
      </c>
      <c r="F107" s="8" t="s">
        <v>182</v>
      </c>
      <c r="G107" s="8">
        <v>105</v>
      </c>
      <c r="H107" s="8" t="s">
        <v>182</v>
      </c>
      <c r="I107" s="8" t="s">
        <v>182</v>
      </c>
      <c r="J107" s="8" t="s">
        <v>182</v>
      </c>
      <c r="K107" s="8" t="s">
        <v>182</v>
      </c>
      <c r="L107" s="8" t="s">
        <v>182</v>
      </c>
      <c r="M107" s="8" t="s">
        <v>182</v>
      </c>
      <c r="N107" s="8" t="s">
        <v>182</v>
      </c>
      <c r="O107" s="8" t="s">
        <v>182</v>
      </c>
      <c r="P107" s="8" t="s">
        <v>182</v>
      </c>
      <c r="Q107" s="8" t="s">
        <v>182</v>
      </c>
      <c r="R107" s="238">
        <f t="shared" si="2"/>
        <v>105</v>
      </c>
    </row>
    <row r="108" spans="1:18" ht="11.1" customHeight="1" x14ac:dyDescent="0.25">
      <c r="A108" s="7" t="s">
        <v>84</v>
      </c>
      <c r="B108" s="6" t="s">
        <v>24</v>
      </c>
      <c r="C108" s="8" t="s">
        <v>182</v>
      </c>
      <c r="D108" s="8" t="s">
        <v>182</v>
      </c>
      <c r="E108" s="8" t="s">
        <v>182</v>
      </c>
      <c r="F108" s="8" t="s">
        <v>182</v>
      </c>
      <c r="G108" s="8">
        <v>35</v>
      </c>
      <c r="H108" s="8" t="s">
        <v>182</v>
      </c>
      <c r="I108" s="8" t="s">
        <v>182</v>
      </c>
      <c r="J108" s="8" t="s">
        <v>182</v>
      </c>
      <c r="K108" s="8" t="s">
        <v>182</v>
      </c>
      <c r="L108" s="8" t="s">
        <v>182</v>
      </c>
      <c r="M108" s="8" t="s">
        <v>182</v>
      </c>
      <c r="N108" s="8" t="s">
        <v>182</v>
      </c>
      <c r="O108" s="8" t="s">
        <v>182</v>
      </c>
      <c r="P108" s="8" t="s">
        <v>182</v>
      </c>
      <c r="Q108" s="8" t="s">
        <v>182</v>
      </c>
      <c r="R108" s="238">
        <f t="shared" si="2"/>
        <v>35</v>
      </c>
    </row>
    <row r="109" spans="1:18" ht="11.1" customHeight="1" x14ac:dyDescent="0.25">
      <c r="A109" s="7" t="s">
        <v>85</v>
      </c>
      <c r="B109" s="6" t="s">
        <v>23</v>
      </c>
      <c r="C109" s="8" t="s">
        <v>182</v>
      </c>
      <c r="D109" s="8" t="s">
        <v>182</v>
      </c>
      <c r="E109" s="8" t="s">
        <v>182</v>
      </c>
      <c r="F109" s="8" t="s">
        <v>182</v>
      </c>
      <c r="G109" s="8" t="s">
        <v>182</v>
      </c>
      <c r="H109" s="8" t="s">
        <v>182</v>
      </c>
      <c r="I109" s="8" t="s">
        <v>182</v>
      </c>
      <c r="J109" s="8" t="s">
        <v>182</v>
      </c>
      <c r="K109" s="8" t="s">
        <v>182</v>
      </c>
      <c r="L109" s="8" t="s">
        <v>182</v>
      </c>
      <c r="M109" s="8">
        <v>45</v>
      </c>
      <c r="N109" s="8">
        <v>32</v>
      </c>
      <c r="O109" s="8">
        <v>1</v>
      </c>
      <c r="P109" s="8">
        <v>68</v>
      </c>
      <c r="Q109" s="8" t="s">
        <v>182</v>
      </c>
      <c r="R109" s="238">
        <f t="shared" si="2"/>
        <v>146</v>
      </c>
    </row>
    <row r="110" spans="1:18" ht="11.1" customHeight="1" x14ac:dyDescent="0.25">
      <c r="A110" s="7" t="s">
        <v>85</v>
      </c>
      <c r="B110" s="6" t="s">
        <v>24</v>
      </c>
      <c r="C110" s="8" t="s">
        <v>182</v>
      </c>
      <c r="D110" s="8" t="s">
        <v>182</v>
      </c>
      <c r="E110" s="8" t="s">
        <v>182</v>
      </c>
      <c r="F110" s="8" t="s">
        <v>182</v>
      </c>
      <c r="G110" s="8" t="s">
        <v>182</v>
      </c>
      <c r="H110" s="8" t="s">
        <v>182</v>
      </c>
      <c r="I110" s="8" t="s">
        <v>182</v>
      </c>
      <c r="J110" s="8" t="s">
        <v>182</v>
      </c>
      <c r="K110" s="8" t="s">
        <v>182</v>
      </c>
      <c r="L110" s="8" t="s">
        <v>182</v>
      </c>
      <c r="M110" s="8">
        <v>11</v>
      </c>
      <c r="N110" s="8">
        <v>13</v>
      </c>
      <c r="O110" s="8" t="s">
        <v>182</v>
      </c>
      <c r="P110" s="8">
        <v>31</v>
      </c>
      <c r="Q110" s="8" t="s">
        <v>182</v>
      </c>
      <c r="R110" s="238">
        <f t="shared" si="2"/>
        <v>55</v>
      </c>
    </row>
    <row r="111" spans="1:18" ht="11.1" customHeight="1" x14ac:dyDescent="0.25">
      <c r="A111" s="7" t="s">
        <v>86</v>
      </c>
      <c r="B111" s="6" t="s">
        <v>23</v>
      </c>
      <c r="C111" s="8" t="s">
        <v>182</v>
      </c>
      <c r="D111" s="8" t="s">
        <v>182</v>
      </c>
      <c r="E111" s="8" t="s">
        <v>182</v>
      </c>
      <c r="F111" s="8" t="s">
        <v>182</v>
      </c>
      <c r="G111" s="8" t="s">
        <v>182</v>
      </c>
      <c r="H111" s="8" t="s">
        <v>182</v>
      </c>
      <c r="I111" s="8" t="s">
        <v>182</v>
      </c>
      <c r="J111" s="8" t="s">
        <v>182</v>
      </c>
      <c r="K111" s="8" t="s">
        <v>182</v>
      </c>
      <c r="L111" s="8" t="s">
        <v>182</v>
      </c>
      <c r="M111" s="8" t="s">
        <v>182</v>
      </c>
      <c r="N111" s="8" t="s">
        <v>182</v>
      </c>
      <c r="O111" s="8" t="s">
        <v>182</v>
      </c>
      <c r="P111" s="8">
        <v>46</v>
      </c>
      <c r="Q111" s="8" t="s">
        <v>182</v>
      </c>
      <c r="R111" s="238">
        <f t="shared" si="2"/>
        <v>46</v>
      </c>
    </row>
    <row r="112" spans="1:18" ht="11.1" customHeight="1" x14ac:dyDescent="0.25">
      <c r="A112" s="7" t="s">
        <v>86</v>
      </c>
      <c r="B112" s="6" t="s">
        <v>24</v>
      </c>
      <c r="C112" s="8" t="s">
        <v>182</v>
      </c>
      <c r="D112" s="8" t="s">
        <v>182</v>
      </c>
      <c r="E112" s="8" t="s">
        <v>182</v>
      </c>
      <c r="F112" s="8" t="s">
        <v>182</v>
      </c>
      <c r="G112" s="8" t="s">
        <v>182</v>
      </c>
      <c r="H112" s="8" t="s">
        <v>182</v>
      </c>
      <c r="I112" s="8" t="s">
        <v>182</v>
      </c>
      <c r="J112" s="8" t="s">
        <v>182</v>
      </c>
      <c r="K112" s="8" t="s">
        <v>182</v>
      </c>
      <c r="L112" s="8" t="s">
        <v>182</v>
      </c>
      <c r="M112" s="8" t="s">
        <v>182</v>
      </c>
      <c r="N112" s="8" t="s">
        <v>182</v>
      </c>
      <c r="O112" s="8" t="s">
        <v>182</v>
      </c>
      <c r="P112" s="8">
        <v>37</v>
      </c>
      <c r="Q112" s="8" t="s">
        <v>182</v>
      </c>
      <c r="R112" s="238">
        <f t="shared" si="2"/>
        <v>37</v>
      </c>
    </row>
    <row r="113" spans="1:22" ht="11.1" customHeight="1" x14ac:dyDescent="0.25">
      <c r="A113" s="7" t="s">
        <v>87</v>
      </c>
      <c r="B113" s="6" t="s">
        <v>23</v>
      </c>
      <c r="C113" s="8" t="s">
        <v>182</v>
      </c>
      <c r="D113" s="8" t="s">
        <v>182</v>
      </c>
      <c r="E113" s="8" t="s">
        <v>182</v>
      </c>
      <c r="F113" s="8" t="s">
        <v>182</v>
      </c>
      <c r="G113" s="8" t="s">
        <v>182</v>
      </c>
      <c r="H113" s="8" t="s">
        <v>182</v>
      </c>
      <c r="I113" s="8" t="s">
        <v>182</v>
      </c>
      <c r="J113" s="8" t="s">
        <v>182</v>
      </c>
      <c r="K113" s="8" t="s">
        <v>182</v>
      </c>
      <c r="L113" s="8" t="s">
        <v>182</v>
      </c>
      <c r="M113" s="8" t="s">
        <v>182</v>
      </c>
      <c r="N113" s="8">
        <v>5</v>
      </c>
      <c r="O113" s="8" t="s">
        <v>182</v>
      </c>
      <c r="P113" s="8" t="s">
        <v>182</v>
      </c>
      <c r="Q113" s="8" t="s">
        <v>182</v>
      </c>
      <c r="R113" s="238">
        <f t="shared" si="2"/>
        <v>5</v>
      </c>
    </row>
    <row r="114" spans="1:22" ht="11.1" customHeight="1" x14ac:dyDescent="0.25">
      <c r="A114" s="7" t="s">
        <v>87</v>
      </c>
      <c r="B114" s="6" t="s">
        <v>24</v>
      </c>
      <c r="C114" s="8" t="s">
        <v>182</v>
      </c>
      <c r="D114" s="8" t="s">
        <v>182</v>
      </c>
      <c r="E114" s="8" t="s">
        <v>182</v>
      </c>
      <c r="F114" s="8" t="s">
        <v>182</v>
      </c>
      <c r="G114" s="8" t="s">
        <v>182</v>
      </c>
      <c r="H114" s="8" t="s">
        <v>182</v>
      </c>
      <c r="I114" s="8" t="s">
        <v>182</v>
      </c>
      <c r="J114" s="8" t="s">
        <v>182</v>
      </c>
      <c r="K114" s="8" t="s">
        <v>182</v>
      </c>
      <c r="L114" s="8" t="s">
        <v>182</v>
      </c>
      <c r="M114" s="8" t="s">
        <v>182</v>
      </c>
      <c r="N114" s="8">
        <v>1</v>
      </c>
      <c r="O114" s="8" t="s">
        <v>182</v>
      </c>
      <c r="P114" s="8" t="s">
        <v>182</v>
      </c>
      <c r="Q114" s="8" t="s">
        <v>182</v>
      </c>
      <c r="R114" s="238">
        <f t="shared" si="2"/>
        <v>1</v>
      </c>
    </row>
    <row r="115" spans="1:22" ht="11.1" customHeight="1" x14ac:dyDescent="0.25">
      <c r="A115" s="7" t="s">
        <v>89</v>
      </c>
      <c r="B115" s="6" t="s">
        <v>23</v>
      </c>
      <c r="C115" s="8" t="s">
        <v>182</v>
      </c>
      <c r="D115" s="8">
        <f>(1+1)</f>
        <v>2</v>
      </c>
      <c r="E115" s="8" t="s">
        <v>182</v>
      </c>
      <c r="F115" s="8" t="s">
        <v>182</v>
      </c>
      <c r="G115" s="8">
        <v>20</v>
      </c>
      <c r="H115" s="8" t="s">
        <v>182</v>
      </c>
      <c r="I115" s="8" t="s">
        <v>182</v>
      </c>
      <c r="J115" s="8" t="s">
        <v>182</v>
      </c>
      <c r="K115" s="8" t="s">
        <v>182</v>
      </c>
      <c r="L115" s="8" t="s">
        <v>182</v>
      </c>
      <c r="M115" s="8" t="s">
        <v>182</v>
      </c>
      <c r="N115" s="8" t="s">
        <v>182</v>
      </c>
      <c r="O115" s="8" t="s">
        <v>182</v>
      </c>
      <c r="P115" s="8" t="s">
        <v>182</v>
      </c>
      <c r="Q115" s="8" t="s">
        <v>182</v>
      </c>
      <c r="R115" s="238">
        <f t="shared" si="2"/>
        <v>22</v>
      </c>
    </row>
    <row r="116" spans="1:22" ht="11.1" customHeight="1" x14ac:dyDescent="0.25">
      <c r="A116" s="7" t="s">
        <v>89</v>
      </c>
      <c r="B116" s="6" t="s">
        <v>24</v>
      </c>
      <c r="C116" s="8" t="s">
        <v>182</v>
      </c>
      <c r="D116" s="8" t="s">
        <v>182</v>
      </c>
      <c r="E116" s="8" t="s">
        <v>182</v>
      </c>
      <c r="F116" s="8" t="s">
        <v>182</v>
      </c>
      <c r="G116" s="8">
        <v>4</v>
      </c>
      <c r="H116" s="8" t="s">
        <v>182</v>
      </c>
      <c r="I116" s="8" t="s">
        <v>182</v>
      </c>
      <c r="J116" s="8" t="s">
        <v>182</v>
      </c>
      <c r="K116" s="8" t="s">
        <v>182</v>
      </c>
      <c r="L116" s="8" t="s">
        <v>182</v>
      </c>
      <c r="M116" s="8" t="s">
        <v>182</v>
      </c>
      <c r="N116" s="8" t="s">
        <v>182</v>
      </c>
      <c r="O116" s="8" t="s">
        <v>182</v>
      </c>
      <c r="P116" s="8" t="s">
        <v>182</v>
      </c>
      <c r="Q116" s="8" t="s">
        <v>182</v>
      </c>
      <c r="R116" s="238">
        <f t="shared" si="2"/>
        <v>4</v>
      </c>
    </row>
    <row r="117" spans="1:22" ht="11.1" customHeight="1" x14ac:dyDescent="0.25">
      <c r="A117" s="7" t="s">
        <v>91</v>
      </c>
      <c r="B117" s="6" t="s">
        <v>23</v>
      </c>
      <c r="C117" s="8" t="s">
        <v>182</v>
      </c>
      <c r="D117" s="8" t="s">
        <v>182</v>
      </c>
      <c r="E117" s="8" t="s">
        <v>182</v>
      </c>
      <c r="F117" s="8" t="s">
        <v>182</v>
      </c>
      <c r="G117" s="8">
        <v>3</v>
      </c>
      <c r="H117" s="8" t="s">
        <v>182</v>
      </c>
      <c r="I117" s="8" t="s">
        <v>182</v>
      </c>
      <c r="J117" s="8" t="s">
        <v>182</v>
      </c>
      <c r="K117" s="8" t="s">
        <v>182</v>
      </c>
      <c r="L117" s="8" t="s">
        <v>182</v>
      </c>
      <c r="M117" s="8" t="s">
        <v>182</v>
      </c>
      <c r="N117" s="8" t="s">
        <v>182</v>
      </c>
      <c r="O117" s="8" t="s">
        <v>182</v>
      </c>
      <c r="P117" s="8" t="s">
        <v>182</v>
      </c>
      <c r="Q117" s="8" t="s">
        <v>182</v>
      </c>
      <c r="R117" s="238">
        <f t="shared" si="2"/>
        <v>3</v>
      </c>
    </row>
    <row r="118" spans="1:22" ht="11.1" customHeight="1" x14ac:dyDescent="0.25">
      <c r="A118" s="239" t="s">
        <v>91</v>
      </c>
      <c r="B118" s="240" t="s">
        <v>24</v>
      </c>
      <c r="C118" s="242" t="s">
        <v>182</v>
      </c>
      <c r="D118" s="242" t="s">
        <v>182</v>
      </c>
      <c r="E118" s="242" t="s">
        <v>182</v>
      </c>
      <c r="F118" s="242" t="s">
        <v>182</v>
      </c>
      <c r="G118" s="242">
        <v>3</v>
      </c>
      <c r="H118" s="242" t="s">
        <v>182</v>
      </c>
      <c r="I118" s="242" t="s">
        <v>182</v>
      </c>
      <c r="J118" s="242" t="s">
        <v>182</v>
      </c>
      <c r="K118" s="242" t="s">
        <v>182</v>
      </c>
      <c r="L118" s="242" t="s">
        <v>182</v>
      </c>
      <c r="M118" s="242" t="s">
        <v>182</v>
      </c>
      <c r="N118" s="242" t="s">
        <v>182</v>
      </c>
      <c r="O118" s="242" t="s">
        <v>182</v>
      </c>
      <c r="P118" s="242" t="s">
        <v>182</v>
      </c>
      <c r="Q118" s="242" t="s">
        <v>182</v>
      </c>
      <c r="R118" s="243">
        <f t="shared" si="2"/>
        <v>3</v>
      </c>
    </row>
    <row r="119" spans="1:22" ht="11.1" customHeight="1" x14ac:dyDescent="0.25">
      <c r="A119" s="7"/>
      <c r="B119" s="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247"/>
    </row>
    <row r="120" spans="1:22" ht="11.1" customHeight="1" x14ac:dyDescent="0.25">
      <c r="A120" s="7" t="s">
        <v>92</v>
      </c>
      <c r="B120" s="6" t="s">
        <v>23</v>
      </c>
      <c r="C120" s="8" t="s">
        <v>182</v>
      </c>
      <c r="D120" s="8">
        <v>474</v>
      </c>
      <c r="E120" s="8">
        <v>13</v>
      </c>
      <c r="F120" s="8">
        <v>405</v>
      </c>
      <c r="G120" s="8">
        <v>3</v>
      </c>
      <c r="H120" s="8" t="s">
        <v>182</v>
      </c>
      <c r="I120" s="8" t="s">
        <v>182</v>
      </c>
      <c r="J120" s="8" t="s">
        <v>182</v>
      </c>
      <c r="K120" s="8">
        <v>2</v>
      </c>
      <c r="L120" s="8" t="s">
        <v>182</v>
      </c>
      <c r="M120" s="8" t="s">
        <v>182</v>
      </c>
      <c r="N120" s="8">
        <v>9677</v>
      </c>
      <c r="O120" s="8">
        <v>857</v>
      </c>
      <c r="P120" s="8">
        <v>2804</v>
      </c>
      <c r="Q120" s="8" t="s">
        <v>182</v>
      </c>
      <c r="R120" s="238">
        <f t="shared" si="2"/>
        <v>14235</v>
      </c>
    </row>
    <row r="121" spans="1:22" ht="11.1" customHeight="1" x14ac:dyDescent="0.25">
      <c r="A121" s="7" t="s">
        <v>92</v>
      </c>
      <c r="B121" s="6" t="s">
        <v>24</v>
      </c>
      <c r="C121" s="8" t="s">
        <v>182</v>
      </c>
      <c r="D121" s="8">
        <v>57</v>
      </c>
      <c r="E121" s="8">
        <v>1</v>
      </c>
      <c r="F121" s="8">
        <v>26</v>
      </c>
      <c r="G121" s="8" t="s">
        <v>182</v>
      </c>
      <c r="H121" s="8" t="s">
        <v>182</v>
      </c>
      <c r="I121" s="8" t="s">
        <v>182</v>
      </c>
      <c r="J121" s="8" t="s">
        <v>182</v>
      </c>
      <c r="K121" s="8" t="s">
        <v>182</v>
      </c>
      <c r="L121" s="8" t="s">
        <v>182</v>
      </c>
      <c r="M121" s="8" t="s">
        <v>182</v>
      </c>
      <c r="N121" s="8">
        <v>755</v>
      </c>
      <c r="O121" s="8">
        <v>68</v>
      </c>
      <c r="P121" s="8">
        <v>293</v>
      </c>
      <c r="Q121" s="8" t="s">
        <v>182</v>
      </c>
      <c r="R121" s="238">
        <f t="shared" si="2"/>
        <v>1200</v>
      </c>
    </row>
    <row r="122" spans="1:22" ht="11.1" customHeight="1" x14ac:dyDescent="0.25">
      <c r="A122" s="7" t="s">
        <v>93</v>
      </c>
      <c r="B122" s="6" t="s">
        <v>23</v>
      </c>
      <c r="C122" s="8" t="s">
        <v>182</v>
      </c>
      <c r="D122" s="8" t="s">
        <v>182</v>
      </c>
      <c r="E122" s="8" t="s">
        <v>182</v>
      </c>
      <c r="F122" s="8" t="s">
        <v>182</v>
      </c>
      <c r="G122" s="8" t="s">
        <v>182</v>
      </c>
      <c r="H122" s="8" t="s">
        <v>182</v>
      </c>
      <c r="I122" s="8" t="s">
        <v>182</v>
      </c>
      <c r="J122" s="8" t="s">
        <v>182</v>
      </c>
      <c r="K122" s="8">
        <v>1</v>
      </c>
      <c r="L122" s="8" t="s">
        <v>182</v>
      </c>
      <c r="M122" s="8" t="s">
        <v>182</v>
      </c>
      <c r="N122" s="8">
        <v>850</v>
      </c>
      <c r="O122" s="8" t="s">
        <v>182</v>
      </c>
      <c r="P122" s="8" t="s">
        <v>182</v>
      </c>
      <c r="Q122" s="8" t="s">
        <v>182</v>
      </c>
      <c r="R122" s="238">
        <f t="shared" si="2"/>
        <v>851</v>
      </c>
    </row>
    <row r="123" spans="1:22" ht="11.1" customHeight="1" x14ac:dyDescent="0.25">
      <c r="A123" s="239" t="s">
        <v>93</v>
      </c>
      <c r="B123" s="240" t="s">
        <v>24</v>
      </c>
      <c r="C123" s="242" t="s">
        <v>182</v>
      </c>
      <c r="D123" s="242" t="s">
        <v>182</v>
      </c>
      <c r="E123" s="242" t="s">
        <v>182</v>
      </c>
      <c r="F123" s="242" t="s">
        <v>182</v>
      </c>
      <c r="G123" s="242" t="s">
        <v>182</v>
      </c>
      <c r="H123" s="242" t="s">
        <v>182</v>
      </c>
      <c r="I123" s="242" t="s">
        <v>182</v>
      </c>
      <c r="J123" s="242" t="s">
        <v>182</v>
      </c>
      <c r="K123" s="242" t="s">
        <v>182</v>
      </c>
      <c r="L123" s="242" t="s">
        <v>182</v>
      </c>
      <c r="M123" s="242" t="s">
        <v>182</v>
      </c>
      <c r="N123" s="242">
        <v>130</v>
      </c>
      <c r="O123" s="242" t="s">
        <v>182</v>
      </c>
      <c r="P123" s="242" t="s">
        <v>182</v>
      </c>
      <c r="Q123" s="242" t="s">
        <v>182</v>
      </c>
      <c r="R123" s="243">
        <f t="shared" si="2"/>
        <v>130</v>
      </c>
    </row>
    <row r="124" spans="1:22" ht="11.1" customHeight="1" x14ac:dyDescent="0.25">
      <c r="A124" s="7"/>
      <c r="B124" s="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247"/>
      <c r="V124" s="12"/>
    </row>
    <row r="125" spans="1:22" s="12" customFormat="1" ht="11.1" customHeight="1" x14ac:dyDescent="0.25">
      <c r="A125" s="9" t="s">
        <v>94</v>
      </c>
      <c r="B125" s="10" t="s">
        <v>23</v>
      </c>
      <c r="C125" s="64">
        <v>0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11">
        <v>0</v>
      </c>
      <c r="J125" s="64">
        <v>0</v>
      </c>
      <c r="K125" s="11">
        <v>0</v>
      </c>
      <c r="L125" s="235">
        <v>0</v>
      </c>
      <c r="M125" s="64">
        <v>0</v>
      </c>
      <c r="N125" s="11">
        <v>29</v>
      </c>
      <c r="O125" s="64">
        <v>0</v>
      </c>
      <c r="P125" s="64">
        <v>0</v>
      </c>
      <c r="Q125" s="64">
        <v>0</v>
      </c>
      <c r="R125" s="235">
        <f>SUM(C125:Q125)</f>
        <v>29</v>
      </c>
    </row>
    <row r="126" spans="1:22" s="12" customFormat="1" ht="11.1" customHeight="1" x14ac:dyDescent="0.25">
      <c r="A126" s="9"/>
      <c r="B126" s="10" t="s">
        <v>24</v>
      </c>
      <c r="C126" s="64">
        <v>0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11">
        <v>0</v>
      </c>
      <c r="J126" s="64">
        <v>0</v>
      </c>
      <c r="K126" s="11">
        <v>0</v>
      </c>
      <c r="L126" s="235">
        <v>0</v>
      </c>
      <c r="M126" s="64">
        <v>0</v>
      </c>
      <c r="N126" s="11">
        <v>13</v>
      </c>
      <c r="O126" s="64">
        <v>0</v>
      </c>
      <c r="P126" s="64">
        <v>0</v>
      </c>
      <c r="Q126" s="64">
        <v>0</v>
      </c>
      <c r="R126" s="235">
        <f t="shared" ref="R126:R134" si="3">SUM(C126:Q126)</f>
        <v>13</v>
      </c>
    </row>
    <row r="127" spans="1:22" s="12" customFormat="1" ht="11.1" customHeight="1" x14ac:dyDescent="0.25">
      <c r="A127" s="9" t="s">
        <v>95</v>
      </c>
      <c r="B127" s="10" t="s">
        <v>23</v>
      </c>
      <c r="C127" s="64">
        <v>0</v>
      </c>
      <c r="D127" s="11">
        <v>99</v>
      </c>
      <c r="E127" s="64">
        <v>0</v>
      </c>
      <c r="F127" s="11">
        <v>1</v>
      </c>
      <c r="G127" s="11">
        <v>821</v>
      </c>
      <c r="H127" s="11">
        <v>148</v>
      </c>
      <c r="I127" s="11">
        <v>2</v>
      </c>
      <c r="J127" s="11">
        <v>0</v>
      </c>
      <c r="K127" s="11">
        <v>48786</v>
      </c>
      <c r="L127" s="235">
        <v>25</v>
      </c>
      <c r="M127" s="64">
        <v>0</v>
      </c>
      <c r="N127" s="11">
        <v>554573</v>
      </c>
      <c r="O127" s="11">
        <v>19364</v>
      </c>
      <c r="P127" s="11">
        <v>9366</v>
      </c>
      <c r="Q127" s="11">
        <v>1490</v>
      </c>
      <c r="R127" s="235">
        <f t="shared" si="3"/>
        <v>634675</v>
      </c>
    </row>
    <row r="128" spans="1:22" s="12" customFormat="1" ht="11.1" customHeight="1" x14ac:dyDescent="0.25">
      <c r="A128" s="9"/>
      <c r="B128" s="10" t="s">
        <v>24</v>
      </c>
      <c r="C128" s="64">
        <v>0</v>
      </c>
      <c r="D128" s="11">
        <v>99</v>
      </c>
      <c r="E128" s="64">
        <v>0</v>
      </c>
      <c r="F128" s="11">
        <v>1</v>
      </c>
      <c r="G128" s="11">
        <v>692</v>
      </c>
      <c r="H128" s="11">
        <v>124</v>
      </c>
      <c r="I128" s="11">
        <v>2</v>
      </c>
      <c r="J128" s="11">
        <v>0</v>
      </c>
      <c r="K128" s="11">
        <v>48888</v>
      </c>
      <c r="L128" s="235">
        <v>22</v>
      </c>
      <c r="M128" s="64">
        <v>0</v>
      </c>
      <c r="N128" s="11">
        <v>540869</v>
      </c>
      <c r="O128" s="11">
        <v>15363</v>
      </c>
      <c r="P128" s="11">
        <v>7530</v>
      </c>
      <c r="Q128" s="11">
        <v>1066</v>
      </c>
      <c r="R128" s="235">
        <f t="shared" si="3"/>
        <v>614656</v>
      </c>
    </row>
    <row r="129" spans="1:22" s="12" customFormat="1" ht="11.1" customHeight="1" x14ac:dyDescent="0.25">
      <c r="A129" s="9" t="s">
        <v>96</v>
      </c>
      <c r="B129" s="10" t="s">
        <v>23</v>
      </c>
      <c r="C129" s="64">
        <v>0</v>
      </c>
      <c r="D129" s="11">
        <v>134</v>
      </c>
      <c r="E129" s="11">
        <v>85</v>
      </c>
      <c r="F129" s="11">
        <v>188</v>
      </c>
      <c r="G129" s="11">
        <v>1703</v>
      </c>
      <c r="H129" s="11">
        <v>3780</v>
      </c>
      <c r="I129" s="64">
        <v>0</v>
      </c>
      <c r="J129" s="64">
        <v>0</v>
      </c>
      <c r="K129" s="11">
        <v>27680</v>
      </c>
      <c r="L129" s="235">
        <v>0</v>
      </c>
      <c r="M129" s="11">
        <v>69</v>
      </c>
      <c r="N129" s="11">
        <v>12510</v>
      </c>
      <c r="O129" s="64">
        <v>0</v>
      </c>
      <c r="P129" s="11">
        <v>290</v>
      </c>
      <c r="Q129" s="11">
        <v>3</v>
      </c>
      <c r="R129" s="235">
        <f t="shared" si="3"/>
        <v>46442</v>
      </c>
    </row>
    <row r="130" spans="1:22" s="12" customFormat="1" ht="11.1" customHeight="1" x14ac:dyDescent="0.25">
      <c r="A130" s="9"/>
      <c r="B130" s="10" t="s">
        <v>24</v>
      </c>
      <c r="C130" s="64">
        <v>0</v>
      </c>
      <c r="D130" s="11">
        <v>20</v>
      </c>
      <c r="E130" s="11">
        <v>24</v>
      </c>
      <c r="F130" s="11">
        <v>79</v>
      </c>
      <c r="G130" s="11">
        <v>1726</v>
      </c>
      <c r="H130" s="11">
        <v>2929</v>
      </c>
      <c r="I130" s="64">
        <v>0</v>
      </c>
      <c r="J130" s="64">
        <v>0</v>
      </c>
      <c r="K130" s="11">
        <v>27294</v>
      </c>
      <c r="L130" s="235">
        <v>0</v>
      </c>
      <c r="M130" s="11">
        <v>17</v>
      </c>
      <c r="N130" s="11">
        <v>2571</v>
      </c>
      <c r="O130" s="64">
        <v>0</v>
      </c>
      <c r="P130" s="11">
        <v>92</v>
      </c>
      <c r="Q130" s="11">
        <v>1</v>
      </c>
      <c r="R130" s="235">
        <f t="shared" si="3"/>
        <v>34753</v>
      </c>
    </row>
    <row r="131" spans="1:22" s="12" customFormat="1" ht="11.1" customHeight="1" x14ac:dyDescent="0.25">
      <c r="A131" s="9" t="s">
        <v>97</v>
      </c>
      <c r="B131" s="10" t="s">
        <v>23</v>
      </c>
      <c r="C131" s="64">
        <v>0</v>
      </c>
      <c r="D131" s="11">
        <v>2</v>
      </c>
      <c r="E131" s="64">
        <v>0</v>
      </c>
      <c r="F131" s="64">
        <v>0</v>
      </c>
      <c r="G131" s="11">
        <v>128</v>
      </c>
      <c r="H131" s="11">
        <v>0</v>
      </c>
      <c r="I131" s="64">
        <v>0</v>
      </c>
      <c r="J131" s="64">
        <v>0</v>
      </c>
      <c r="K131" s="11">
        <v>0</v>
      </c>
      <c r="L131" s="235">
        <v>0</v>
      </c>
      <c r="M131" s="11">
        <v>45</v>
      </c>
      <c r="N131" s="11">
        <v>37</v>
      </c>
      <c r="O131" s="11">
        <v>1</v>
      </c>
      <c r="P131" s="11">
        <v>114</v>
      </c>
      <c r="Q131" s="64">
        <v>0</v>
      </c>
      <c r="R131" s="235">
        <f t="shared" si="3"/>
        <v>327</v>
      </c>
    </row>
    <row r="132" spans="1:22" s="12" customFormat="1" ht="11.1" customHeight="1" x14ac:dyDescent="0.25">
      <c r="A132" s="9"/>
      <c r="B132" s="10" t="s">
        <v>24</v>
      </c>
      <c r="C132" s="64">
        <v>0</v>
      </c>
      <c r="D132" s="11">
        <v>0</v>
      </c>
      <c r="E132" s="64">
        <v>0</v>
      </c>
      <c r="F132" s="64">
        <v>0</v>
      </c>
      <c r="G132" s="11">
        <v>42</v>
      </c>
      <c r="H132" s="11">
        <v>0</v>
      </c>
      <c r="I132" s="64">
        <v>0</v>
      </c>
      <c r="J132" s="64">
        <v>0</v>
      </c>
      <c r="K132" s="11">
        <v>0</v>
      </c>
      <c r="L132" s="235">
        <v>0</v>
      </c>
      <c r="M132" s="11">
        <v>11</v>
      </c>
      <c r="N132" s="11">
        <v>14</v>
      </c>
      <c r="O132" s="11">
        <v>0</v>
      </c>
      <c r="P132" s="11">
        <v>68</v>
      </c>
      <c r="Q132" s="64">
        <v>0</v>
      </c>
      <c r="R132" s="235">
        <f t="shared" si="3"/>
        <v>135</v>
      </c>
    </row>
    <row r="133" spans="1:22" s="12" customFormat="1" ht="11.1" customHeight="1" x14ac:dyDescent="0.25">
      <c r="A133" s="9" t="s">
        <v>98</v>
      </c>
      <c r="B133" s="10" t="s">
        <v>23</v>
      </c>
      <c r="C133" s="11">
        <v>0</v>
      </c>
      <c r="D133" s="11">
        <v>474</v>
      </c>
      <c r="E133" s="11">
        <v>13</v>
      </c>
      <c r="F133" s="11">
        <v>405</v>
      </c>
      <c r="G133" s="11">
        <v>3</v>
      </c>
      <c r="H133" s="64">
        <v>0</v>
      </c>
      <c r="I133" s="64">
        <v>0</v>
      </c>
      <c r="J133" s="64">
        <v>0</v>
      </c>
      <c r="K133" s="64">
        <v>3</v>
      </c>
      <c r="L133" s="235">
        <v>0</v>
      </c>
      <c r="M133" s="64">
        <v>0</v>
      </c>
      <c r="N133" s="11">
        <v>10527</v>
      </c>
      <c r="O133" s="11">
        <v>857</v>
      </c>
      <c r="P133" s="11">
        <v>2804</v>
      </c>
      <c r="Q133" s="64">
        <v>0</v>
      </c>
      <c r="R133" s="235">
        <f t="shared" si="3"/>
        <v>15086</v>
      </c>
    </row>
    <row r="134" spans="1:22" s="12" customFormat="1" ht="11.1" customHeight="1" x14ac:dyDescent="0.25">
      <c r="A134" s="9"/>
      <c r="B134" s="10" t="s">
        <v>24</v>
      </c>
      <c r="C134" s="11">
        <v>0</v>
      </c>
      <c r="D134" s="11">
        <v>57</v>
      </c>
      <c r="E134" s="11">
        <v>1</v>
      </c>
      <c r="F134" s="11">
        <v>26</v>
      </c>
      <c r="G134" s="11">
        <v>0</v>
      </c>
      <c r="H134" s="64">
        <v>0</v>
      </c>
      <c r="I134" s="64">
        <v>0</v>
      </c>
      <c r="J134" s="64">
        <v>0</v>
      </c>
      <c r="K134" s="64">
        <v>0</v>
      </c>
      <c r="L134" s="235">
        <v>0</v>
      </c>
      <c r="M134" s="64">
        <v>0</v>
      </c>
      <c r="N134" s="11">
        <v>885</v>
      </c>
      <c r="O134" s="11">
        <v>68</v>
      </c>
      <c r="P134" s="11">
        <v>293</v>
      </c>
      <c r="Q134" s="64">
        <v>0</v>
      </c>
      <c r="R134" s="235">
        <f t="shared" si="3"/>
        <v>1330</v>
      </c>
      <c r="V134" s="15"/>
    </row>
    <row r="135" spans="1:22" s="15" customFormat="1" ht="11.1" customHeight="1" x14ac:dyDescent="0.25">
      <c r="A135" s="13" t="s">
        <v>99</v>
      </c>
      <c r="B135" s="14" t="s">
        <v>23</v>
      </c>
      <c r="C135" s="34">
        <f>SUM(C125+C127+C129+C131+C133)</f>
        <v>0</v>
      </c>
      <c r="D135" s="34">
        <f t="shared" ref="D135:R135" si="4">SUM(D125+D127+D129+D131+D133)</f>
        <v>709</v>
      </c>
      <c r="E135" s="34">
        <f t="shared" si="4"/>
        <v>98</v>
      </c>
      <c r="F135" s="34">
        <f t="shared" si="4"/>
        <v>594</v>
      </c>
      <c r="G135" s="34">
        <f t="shared" si="4"/>
        <v>2655</v>
      </c>
      <c r="H135" s="34">
        <f t="shared" si="4"/>
        <v>3928</v>
      </c>
      <c r="I135" s="34">
        <f t="shared" si="4"/>
        <v>2</v>
      </c>
      <c r="J135" s="34">
        <f t="shared" si="4"/>
        <v>0</v>
      </c>
      <c r="K135" s="34">
        <f t="shared" si="4"/>
        <v>76469</v>
      </c>
      <c r="L135" s="34">
        <f>L1340</f>
        <v>0</v>
      </c>
      <c r="M135" s="34">
        <v>0</v>
      </c>
      <c r="N135" s="34">
        <f t="shared" si="4"/>
        <v>577676</v>
      </c>
      <c r="O135" s="34">
        <f t="shared" si="4"/>
        <v>20222</v>
      </c>
      <c r="P135" s="34">
        <f t="shared" si="4"/>
        <v>12574</v>
      </c>
      <c r="Q135" s="34">
        <f t="shared" si="4"/>
        <v>1493</v>
      </c>
      <c r="R135" s="34">
        <f t="shared" si="4"/>
        <v>696559</v>
      </c>
      <c r="U135" s="395"/>
    </row>
    <row r="136" spans="1:22" s="15" customFormat="1" ht="11.1" customHeight="1" x14ac:dyDescent="0.25">
      <c r="A136" s="16"/>
      <c r="B136" s="17" t="s">
        <v>24</v>
      </c>
      <c r="C136" s="37">
        <f>SUM(C126+C128+C130+C132+C134)</f>
        <v>0</v>
      </c>
      <c r="D136" s="37">
        <f t="shared" ref="D136:R136" si="5">SUM(D126+D128+D130+D132+D134)</f>
        <v>176</v>
      </c>
      <c r="E136" s="37">
        <f t="shared" si="5"/>
        <v>25</v>
      </c>
      <c r="F136" s="37">
        <f t="shared" si="5"/>
        <v>106</v>
      </c>
      <c r="G136" s="37">
        <f t="shared" si="5"/>
        <v>2460</v>
      </c>
      <c r="H136" s="37">
        <f t="shared" si="5"/>
        <v>3053</v>
      </c>
      <c r="I136" s="37">
        <f t="shared" si="5"/>
        <v>2</v>
      </c>
      <c r="J136" s="37">
        <f t="shared" si="5"/>
        <v>0</v>
      </c>
      <c r="K136" s="37">
        <f t="shared" si="5"/>
        <v>76182</v>
      </c>
      <c r="L136" s="37">
        <f t="shared" si="5"/>
        <v>22</v>
      </c>
      <c r="M136" s="37">
        <f t="shared" si="5"/>
        <v>28</v>
      </c>
      <c r="N136" s="37">
        <f t="shared" si="5"/>
        <v>544352</v>
      </c>
      <c r="O136" s="37">
        <f t="shared" si="5"/>
        <v>15431</v>
      </c>
      <c r="P136" s="37">
        <f t="shared" si="5"/>
        <v>7983</v>
      </c>
      <c r="Q136" s="37">
        <f t="shared" si="5"/>
        <v>1067</v>
      </c>
      <c r="R136" s="37">
        <f t="shared" si="5"/>
        <v>650887</v>
      </c>
      <c r="U136" s="38"/>
      <c r="V136"/>
    </row>
    <row r="137" spans="1:22" x14ac:dyDescent="0.25">
      <c r="U137" s="253"/>
    </row>
    <row r="138" spans="1:22" ht="11.1" customHeight="1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22" ht="11.1" customHeight="1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22" ht="11.1" customHeight="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22" ht="11.1" customHeight="1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22" ht="11.1" customHeight="1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22" ht="11.1" customHeight="1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22" ht="11.1" customHeight="1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ht="11.1" customHeight="1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ht="11.1" customHeight="1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ht="11.1" customHeight="1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ht="11.1" customHeight="1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ht="11.1" customHeight="1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ht="11.1" customHeight="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8"/>
  <sheetViews>
    <sheetView workbookViewId="0">
      <selection sqref="A1:O1"/>
    </sheetView>
  </sheetViews>
  <sheetFormatPr baseColWidth="10" defaultRowHeight="15" x14ac:dyDescent="0.25"/>
  <cols>
    <col min="1" max="1" width="19.42578125" bestFit="1" customWidth="1"/>
    <col min="2" max="2" width="3.7109375" style="237" customWidth="1"/>
    <col min="3" max="3" width="7" customWidth="1"/>
    <col min="4" max="4" width="5.5703125" customWidth="1"/>
    <col min="5" max="5" width="6.140625" customWidth="1"/>
    <col min="6" max="6" width="5.28515625" customWidth="1"/>
    <col min="7" max="8" width="5.7109375" customWidth="1"/>
    <col min="9" max="9" width="5.5703125" customWidth="1"/>
    <col min="10" max="10" width="6.140625" customWidth="1"/>
    <col min="11" max="11" width="6" customWidth="1"/>
    <col min="12" max="12" width="5.28515625" customWidth="1"/>
    <col min="13" max="13" width="6.42578125" customWidth="1"/>
    <col min="14" max="14" width="6.85546875" customWidth="1"/>
    <col min="15" max="15" width="7.140625" customWidth="1"/>
    <col min="17" max="17" width="17.42578125" bestFit="1" customWidth="1"/>
    <col min="18" max="18" width="3.7109375" customWidth="1"/>
    <col min="19" max="30" width="5.7109375" customWidth="1"/>
    <col min="31" max="31" width="6.85546875" bestFit="1" customWidth="1"/>
  </cols>
  <sheetData>
    <row r="1" spans="1:32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32" s="38" customFormat="1" ht="12.75" customHeight="1" x14ac:dyDescent="0.25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32" s="38" customFormat="1" ht="12.75" customHeight="1" x14ac:dyDescent="0.25">
      <c r="A3" s="399" t="s">
        <v>152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73"/>
      <c r="Q3" s="73"/>
      <c r="R3" s="73"/>
    </row>
    <row r="4" spans="1:32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73"/>
      <c r="Q4" s="73"/>
      <c r="R4" s="73"/>
    </row>
    <row r="5" spans="1:32" s="38" customFormat="1" ht="12.75" customHeight="1" x14ac:dyDescent="0.25">
      <c r="B5" s="39"/>
    </row>
    <row r="6" spans="1:32" s="114" customFormat="1" ht="12" x14ac:dyDescent="0.25">
      <c r="A6" s="112" t="s">
        <v>3</v>
      </c>
      <c r="B6" s="319"/>
      <c r="C6" s="113" t="s">
        <v>101</v>
      </c>
      <c r="D6" s="113" t="s">
        <v>141</v>
      </c>
      <c r="E6" s="113" t="s">
        <v>103</v>
      </c>
      <c r="F6" s="113" t="s">
        <v>104</v>
      </c>
      <c r="G6" s="113" t="s">
        <v>105</v>
      </c>
      <c r="H6" s="113" t="s">
        <v>106</v>
      </c>
      <c r="I6" s="113" t="s">
        <v>107</v>
      </c>
      <c r="J6" s="113" t="s">
        <v>108</v>
      </c>
      <c r="K6" s="113" t="s">
        <v>109</v>
      </c>
      <c r="L6" s="113" t="s">
        <v>110</v>
      </c>
      <c r="M6" s="113" t="s">
        <v>111</v>
      </c>
      <c r="N6" s="113" t="s">
        <v>112</v>
      </c>
      <c r="O6" s="113" t="s">
        <v>154</v>
      </c>
    </row>
    <row r="7" spans="1:32" ht="11.1" customHeight="1" x14ac:dyDescent="0.25">
      <c r="A7" s="116" t="s">
        <v>26</v>
      </c>
      <c r="B7" s="115" t="s">
        <v>23</v>
      </c>
      <c r="C7" s="117" t="s">
        <v>182</v>
      </c>
      <c r="D7" s="117" t="s">
        <v>182</v>
      </c>
      <c r="E7" s="117" t="s">
        <v>182</v>
      </c>
      <c r="F7" s="117">
        <v>9</v>
      </c>
      <c r="G7" s="117" t="s">
        <v>182</v>
      </c>
      <c r="H7" s="117" t="s">
        <v>182</v>
      </c>
      <c r="I7" s="117">
        <v>2</v>
      </c>
      <c r="J7" s="117">
        <v>2</v>
      </c>
      <c r="K7" s="117" t="s">
        <v>182</v>
      </c>
      <c r="L7" s="117">
        <v>1</v>
      </c>
      <c r="M7" s="117" t="s">
        <v>182</v>
      </c>
      <c r="N7" s="117" t="s">
        <v>182</v>
      </c>
      <c r="O7" s="245">
        <f>SUM(C7:N7)</f>
        <v>14</v>
      </c>
      <c r="Q7" s="321"/>
      <c r="R7" s="322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253"/>
    </row>
    <row r="8" spans="1:32" ht="11.1" customHeight="1" x14ac:dyDescent="0.25">
      <c r="A8" s="116" t="s">
        <v>26</v>
      </c>
      <c r="B8" s="115" t="s">
        <v>24</v>
      </c>
      <c r="C8" s="117" t="s">
        <v>182</v>
      </c>
      <c r="D8" s="117" t="s">
        <v>182</v>
      </c>
      <c r="E8" s="117" t="s">
        <v>182</v>
      </c>
      <c r="F8" s="117">
        <v>9</v>
      </c>
      <c r="G8" s="117" t="s">
        <v>182</v>
      </c>
      <c r="H8" s="117" t="s">
        <v>182</v>
      </c>
      <c r="I8" s="117">
        <v>2</v>
      </c>
      <c r="J8" s="117">
        <v>2</v>
      </c>
      <c r="K8" s="117" t="s">
        <v>182</v>
      </c>
      <c r="L8" s="117">
        <v>1</v>
      </c>
      <c r="M8" s="117" t="s">
        <v>182</v>
      </c>
      <c r="N8" s="117" t="s">
        <v>182</v>
      </c>
      <c r="O8" s="245">
        <f t="shared" ref="O8:O51" si="0">SUM(C8:N8)</f>
        <v>14</v>
      </c>
      <c r="Q8" s="118"/>
      <c r="R8" s="119"/>
      <c r="S8" s="120"/>
      <c r="T8" s="120"/>
      <c r="U8" s="121"/>
      <c r="V8" s="121"/>
      <c r="W8" s="121"/>
      <c r="X8" s="121"/>
      <c r="Y8" s="121"/>
      <c r="Z8" s="121"/>
      <c r="AA8" s="120"/>
      <c r="AB8" s="120"/>
      <c r="AC8" s="120"/>
      <c r="AD8" s="120"/>
      <c r="AE8" s="50"/>
      <c r="AF8" s="253"/>
    </row>
    <row r="9" spans="1:32" ht="11.1" customHeight="1" x14ac:dyDescent="0.25">
      <c r="A9" s="116" t="s">
        <v>30</v>
      </c>
      <c r="B9" s="115" t="s">
        <v>23</v>
      </c>
      <c r="C9" s="117">
        <v>161</v>
      </c>
      <c r="D9" s="117" t="s">
        <v>182</v>
      </c>
      <c r="E9" s="117" t="s">
        <v>182</v>
      </c>
      <c r="F9" s="117">
        <v>10</v>
      </c>
      <c r="G9" s="117">
        <v>143</v>
      </c>
      <c r="H9" s="117">
        <v>23</v>
      </c>
      <c r="I9" s="117">
        <v>9</v>
      </c>
      <c r="J9" s="117">
        <v>22</v>
      </c>
      <c r="K9" s="117" t="s">
        <v>182</v>
      </c>
      <c r="L9" s="117" t="s">
        <v>182</v>
      </c>
      <c r="M9" s="117" t="s">
        <v>182</v>
      </c>
      <c r="N9" s="117" t="s">
        <v>182</v>
      </c>
      <c r="O9" s="245">
        <f t="shared" si="0"/>
        <v>368</v>
      </c>
      <c r="Q9" s="118"/>
      <c r="R9" s="119"/>
      <c r="S9" s="120"/>
      <c r="T9" s="120"/>
      <c r="U9" s="121"/>
      <c r="V9" s="121"/>
      <c r="W9" s="121"/>
      <c r="X9" s="121"/>
      <c r="Y9" s="121"/>
      <c r="Z9" s="121"/>
      <c r="AA9" s="120"/>
      <c r="AB9" s="120"/>
      <c r="AC9" s="120"/>
      <c r="AD9" s="120"/>
      <c r="AE9" s="50"/>
      <c r="AF9" s="253"/>
    </row>
    <row r="10" spans="1:32" ht="11.1" customHeight="1" x14ac:dyDescent="0.25">
      <c r="A10" s="116" t="s">
        <v>30</v>
      </c>
      <c r="B10" s="115" t="s">
        <v>24</v>
      </c>
      <c r="C10" s="117">
        <v>12</v>
      </c>
      <c r="D10" s="117" t="s">
        <v>182</v>
      </c>
      <c r="E10" s="117" t="s">
        <v>182</v>
      </c>
      <c r="F10" s="117">
        <v>10</v>
      </c>
      <c r="G10" s="117">
        <v>143</v>
      </c>
      <c r="H10" s="117">
        <v>23</v>
      </c>
      <c r="I10" s="117">
        <v>8</v>
      </c>
      <c r="J10" s="117">
        <v>22</v>
      </c>
      <c r="K10" s="117" t="s">
        <v>182</v>
      </c>
      <c r="L10" s="117" t="s">
        <v>182</v>
      </c>
      <c r="M10" s="117" t="s">
        <v>182</v>
      </c>
      <c r="N10" s="117" t="s">
        <v>182</v>
      </c>
      <c r="O10" s="245">
        <f t="shared" si="0"/>
        <v>218</v>
      </c>
      <c r="Q10" s="118"/>
      <c r="R10" s="119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253"/>
    </row>
    <row r="11" spans="1:32" ht="11.1" customHeight="1" x14ac:dyDescent="0.25">
      <c r="A11" s="116" t="s">
        <v>39</v>
      </c>
      <c r="B11" s="115" t="s">
        <v>23</v>
      </c>
      <c r="C11" s="117">
        <v>5902</v>
      </c>
      <c r="D11" s="117">
        <v>150</v>
      </c>
      <c r="E11" s="117">
        <v>276</v>
      </c>
      <c r="F11" s="117">
        <v>5187</v>
      </c>
      <c r="G11" s="117">
        <v>6474</v>
      </c>
      <c r="H11" s="117">
        <v>5035</v>
      </c>
      <c r="I11" s="117">
        <v>3148</v>
      </c>
      <c r="J11" s="117">
        <v>4412</v>
      </c>
      <c r="K11" s="117" t="s">
        <v>182</v>
      </c>
      <c r="L11" s="117" t="s">
        <v>182</v>
      </c>
      <c r="M11" s="117" t="s">
        <v>182</v>
      </c>
      <c r="N11" s="117">
        <v>772</v>
      </c>
      <c r="O11" s="245">
        <f t="shared" si="0"/>
        <v>31356</v>
      </c>
      <c r="Q11" s="118"/>
      <c r="R11" s="119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253"/>
    </row>
    <row r="12" spans="1:32" ht="11.1" customHeight="1" x14ac:dyDescent="0.25">
      <c r="A12" s="317" t="s">
        <v>39</v>
      </c>
      <c r="B12" s="320" t="s">
        <v>24</v>
      </c>
      <c r="C12" s="318">
        <v>2626</v>
      </c>
      <c r="D12" s="318">
        <v>150</v>
      </c>
      <c r="E12" s="318">
        <v>276</v>
      </c>
      <c r="F12" s="318">
        <v>5091</v>
      </c>
      <c r="G12" s="318">
        <v>6170</v>
      </c>
      <c r="H12" s="318">
        <v>5029</v>
      </c>
      <c r="I12" s="318">
        <v>3152</v>
      </c>
      <c r="J12" s="318">
        <v>4181</v>
      </c>
      <c r="K12" s="318" t="s">
        <v>182</v>
      </c>
      <c r="L12" s="318" t="s">
        <v>182</v>
      </c>
      <c r="M12" s="318" t="s">
        <v>182</v>
      </c>
      <c r="N12" s="318">
        <v>769</v>
      </c>
      <c r="O12" s="252">
        <f t="shared" si="0"/>
        <v>27444</v>
      </c>
      <c r="Q12" s="118"/>
      <c r="R12" s="119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253"/>
    </row>
    <row r="13" spans="1:32" ht="11.1" customHeight="1" x14ac:dyDescent="0.25">
      <c r="A13" s="116"/>
      <c r="B13" s="115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258"/>
      <c r="Q13" s="118"/>
      <c r="R13" s="119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253"/>
    </row>
    <row r="14" spans="1:32" ht="11.1" customHeight="1" x14ac:dyDescent="0.25">
      <c r="A14" s="116" t="s">
        <v>60</v>
      </c>
      <c r="B14" s="115" t="s">
        <v>23</v>
      </c>
      <c r="C14" s="117">
        <v>21</v>
      </c>
      <c r="D14" s="117">
        <v>50</v>
      </c>
      <c r="E14" s="117">
        <v>51</v>
      </c>
      <c r="F14" s="117">
        <v>69</v>
      </c>
      <c r="G14" s="117">
        <v>50</v>
      </c>
      <c r="H14" s="117">
        <v>74</v>
      </c>
      <c r="I14" s="117">
        <v>55</v>
      </c>
      <c r="J14" s="117">
        <v>55</v>
      </c>
      <c r="K14" s="117">
        <v>54</v>
      </c>
      <c r="L14" s="117">
        <v>36</v>
      </c>
      <c r="M14" s="117">
        <v>52</v>
      </c>
      <c r="N14" s="117">
        <v>45</v>
      </c>
      <c r="O14" s="245">
        <f t="shared" si="0"/>
        <v>612</v>
      </c>
      <c r="Q14" s="118"/>
      <c r="R14" s="119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253"/>
    </row>
    <row r="15" spans="1:32" ht="11.1" customHeight="1" x14ac:dyDescent="0.25">
      <c r="A15" s="116" t="s">
        <v>60</v>
      </c>
      <c r="B15" s="115" t="s">
        <v>24</v>
      </c>
      <c r="C15" s="117">
        <v>6</v>
      </c>
      <c r="D15" s="117">
        <v>21</v>
      </c>
      <c r="E15" s="117">
        <v>19</v>
      </c>
      <c r="F15" s="117">
        <v>25</v>
      </c>
      <c r="G15" s="117">
        <v>18</v>
      </c>
      <c r="H15" s="117">
        <v>28</v>
      </c>
      <c r="I15" s="117">
        <v>19</v>
      </c>
      <c r="J15" s="117">
        <v>23</v>
      </c>
      <c r="K15" s="117">
        <v>24</v>
      </c>
      <c r="L15" s="117">
        <v>16</v>
      </c>
      <c r="M15" s="117">
        <v>22</v>
      </c>
      <c r="N15" s="117">
        <v>17</v>
      </c>
      <c r="O15" s="245">
        <f t="shared" si="0"/>
        <v>238</v>
      </c>
      <c r="Q15" s="118"/>
      <c r="R15" s="119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253"/>
    </row>
    <row r="16" spans="1:32" ht="11.1" customHeight="1" x14ac:dyDescent="0.25">
      <c r="A16" s="116" t="s">
        <v>61</v>
      </c>
      <c r="B16" s="115" t="s">
        <v>23</v>
      </c>
      <c r="C16" s="117">
        <v>149</v>
      </c>
      <c r="D16" s="117">
        <v>172</v>
      </c>
      <c r="E16" s="117">
        <v>124</v>
      </c>
      <c r="F16" s="117">
        <v>5</v>
      </c>
      <c r="G16" s="117">
        <v>62</v>
      </c>
      <c r="H16" s="117">
        <v>49</v>
      </c>
      <c r="I16" s="117">
        <v>80</v>
      </c>
      <c r="J16" s="117">
        <v>134</v>
      </c>
      <c r="K16" s="117">
        <v>210</v>
      </c>
      <c r="L16" s="117">
        <v>783</v>
      </c>
      <c r="M16" s="117">
        <v>541</v>
      </c>
      <c r="N16" s="117">
        <v>81</v>
      </c>
      <c r="O16" s="245">
        <f t="shared" si="0"/>
        <v>2390</v>
      </c>
      <c r="Q16" s="118"/>
      <c r="R16" s="119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253"/>
    </row>
    <row r="17" spans="1:32" ht="11.1" customHeight="1" x14ac:dyDescent="0.25">
      <c r="A17" s="116" t="s">
        <v>61</v>
      </c>
      <c r="B17" s="115" t="s">
        <v>24</v>
      </c>
      <c r="C17" s="117">
        <v>33</v>
      </c>
      <c r="D17" s="117">
        <v>33</v>
      </c>
      <c r="E17" s="117">
        <v>16</v>
      </c>
      <c r="F17" s="117">
        <v>6</v>
      </c>
      <c r="G17" s="117">
        <v>15</v>
      </c>
      <c r="H17" s="117">
        <v>61</v>
      </c>
      <c r="I17" s="117">
        <v>11</v>
      </c>
      <c r="J17" s="117">
        <v>25</v>
      </c>
      <c r="K17" s="117">
        <v>33</v>
      </c>
      <c r="L17" s="117">
        <v>104</v>
      </c>
      <c r="M17" s="117">
        <v>82</v>
      </c>
      <c r="N17" s="117">
        <v>16</v>
      </c>
      <c r="O17" s="245">
        <f t="shared" si="0"/>
        <v>435</v>
      </c>
      <c r="Q17" s="118"/>
      <c r="R17" s="119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253"/>
    </row>
    <row r="18" spans="1:32" ht="11.1" customHeight="1" x14ac:dyDescent="0.25">
      <c r="A18" s="116" t="s">
        <v>130</v>
      </c>
      <c r="B18" s="115" t="s">
        <v>23</v>
      </c>
      <c r="C18" s="117" t="s">
        <v>182</v>
      </c>
      <c r="D18" s="117" t="s">
        <v>182</v>
      </c>
      <c r="E18" s="117">
        <v>13</v>
      </c>
      <c r="F18" s="117" t="s">
        <v>182</v>
      </c>
      <c r="G18" s="117" t="s">
        <v>182</v>
      </c>
      <c r="H18" s="117" t="s">
        <v>182</v>
      </c>
      <c r="I18" s="117">
        <v>1</v>
      </c>
      <c r="J18" s="117" t="s">
        <v>182</v>
      </c>
      <c r="K18" s="117" t="s">
        <v>182</v>
      </c>
      <c r="L18" s="117" t="s">
        <v>182</v>
      </c>
      <c r="M18" s="117" t="s">
        <v>182</v>
      </c>
      <c r="N18" s="117" t="s">
        <v>182</v>
      </c>
      <c r="O18" s="245">
        <f t="shared" si="0"/>
        <v>14</v>
      </c>
      <c r="Q18" s="118"/>
      <c r="R18" s="119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253"/>
    </row>
    <row r="19" spans="1:32" ht="11.1" customHeight="1" x14ac:dyDescent="0.25">
      <c r="A19" s="116" t="s">
        <v>130</v>
      </c>
      <c r="B19" s="115" t="s">
        <v>24</v>
      </c>
      <c r="C19" s="117" t="s">
        <v>182</v>
      </c>
      <c r="D19" s="117" t="s">
        <v>182</v>
      </c>
      <c r="E19" s="117">
        <v>3</v>
      </c>
      <c r="F19" s="117" t="s">
        <v>182</v>
      </c>
      <c r="G19" s="117" t="s">
        <v>182</v>
      </c>
      <c r="H19" s="117" t="s">
        <v>182</v>
      </c>
      <c r="I19" s="117" t="s">
        <v>182</v>
      </c>
      <c r="J19" s="117" t="s">
        <v>182</v>
      </c>
      <c r="K19" s="117" t="s">
        <v>182</v>
      </c>
      <c r="L19" s="117" t="s">
        <v>182</v>
      </c>
      <c r="M19" s="117" t="s">
        <v>182</v>
      </c>
      <c r="N19" s="117" t="s">
        <v>182</v>
      </c>
      <c r="O19" s="245">
        <f t="shared" si="0"/>
        <v>3</v>
      </c>
      <c r="Q19" s="255"/>
      <c r="R19" s="256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253"/>
    </row>
    <row r="20" spans="1:32" ht="11.1" customHeight="1" x14ac:dyDescent="0.25">
      <c r="A20" s="116" t="s">
        <v>64</v>
      </c>
      <c r="B20" s="115" t="s">
        <v>23</v>
      </c>
      <c r="C20" s="117" t="s">
        <v>182</v>
      </c>
      <c r="D20" s="117" t="s">
        <v>182</v>
      </c>
      <c r="E20" s="117">
        <v>4</v>
      </c>
      <c r="F20" s="117">
        <v>6</v>
      </c>
      <c r="G20" s="117" t="s">
        <v>182</v>
      </c>
      <c r="H20" s="117">
        <v>7</v>
      </c>
      <c r="I20" s="117">
        <v>2</v>
      </c>
      <c r="J20" s="117" t="s">
        <v>182</v>
      </c>
      <c r="K20" s="117" t="s">
        <v>182</v>
      </c>
      <c r="L20" s="117" t="s">
        <v>182</v>
      </c>
      <c r="M20" s="117" t="s">
        <v>182</v>
      </c>
      <c r="N20" s="117" t="s">
        <v>182</v>
      </c>
      <c r="O20" s="245">
        <f t="shared" si="0"/>
        <v>19</v>
      </c>
      <c r="Q20" s="255"/>
      <c r="R20" s="256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253"/>
    </row>
    <row r="21" spans="1:32" ht="11.1" customHeight="1" x14ac:dyDescent="0.25">
      <c r="A21" s="116" t="s">
        <v>64</v>
      </c>
      <c r="B21" s="115" t="s">
        <v>24</v>
      </c>
      <c r="C21" s="117" t="s">
        <v>182</v>
      </c>
      <c r="D21" s="117" t="s">
        <v>182</v>
      </c>
      <c r="E21" s="117">
        <v>1</v>
      </c>
      <c r="F21" s="117">
        <v>2</v>
      </c>
      <c r="G21" s="117" t="s">
        <v>182</v>
      </c>
      <c r="H21" s="117">
        <v>2</v>
      </c>
      <c r="I21" s="117">
        <v>1</v>
      </c>
      <c r="J21" s="117" t="s">
        <v>182</v>
      </c>
      <c r="K21" s="117" t="s">
        <v>182</v>
      </c>
      <c r="L21" s="117" t="s">
        <v>182</v>
      </c>
      <c r="M21" s="117" t="s">
        <v>182</v>
      </c>
      <c r="N21" s="117" t="s">
        <v>182</v>
      </c>
      <c r="O21" s="245">
        <f t="shared" si="0"/>
        <v>6</v>
      </c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ht="11.1" customHeight="1" x14ac:dyDescent="0.25">
      <c r="A22" s="116" t="s">
        <v>66</v>
      </c>
      <c r="B22" s="115" t="s">
        <v>23</v>
      </c>
      <c r="C22" s="117" t="s">
        <v>182</v>
      </c>
      <c r="D22" s="117" t="s">
        <v>182</v>
      </c>
      <c r="E22" s="117" t="s">
        <v>182</v>
      </c>
      <c r="F22" s="117" t="s">
        <v>182</v>
      </c>
      <c r="G22" s="117" t="s">
        <v>182</v>
      </c>
      <c r="H22" s="117" t="s">
        <v>182</v>
      </c>
      <c r="I22" s="117">
        <v>2</v>
      </c>
      <c r="J22" s="117">
        <v>1</v>
      </c>
      <c r="K22" s="117" t="s">
        <v>182</v>
      </c>
      <c r="L22" s="117" t="s">
        <v>182</v>
      </c>
      <c r="M22" s="117" t="s">
        <v>182</v>
      </c>
      <c r="N22" s="117" t="s">
        <v>182</v>
      </c>
      <c r="O22" s="245">
        <f t="shared" si="0"/>
        <v>3</v>
      </c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ht="11.1" customHeight="1" x14ac:dyDescent="0.25">
      <c r="A23" s="116" t="s">
        <v>66</v>
      </c>
      <c r="B23" s="115" t="s">
        <v>24</v>
      </c>
      <c r="C23" s="117" t="s">
        <v>182</v>
      </c>
      <c r="D23" s="117" t="s">
        <v>182</v>
      </c>
      <c r="E23" s="117" t="s">
        <v>182</v>
      </c>
      <c r="F23" s="117" t="s">
        <v>182</v>
      </c>
      <c r="G23" s="117" t="s">
        <v>182</v>
      </c>
      <c r="H23" s="117" t="s">
        <v>182</v>
      </c>
      <c r="I23" s="117" t="s">
        <v>182</v>
      </c>
      <c r="J23" s="117" t="s">
        <v>182</v>
      </c>
      <c r="K23" s="117" t="s">
        <v>182</v>
      </c>
      <c r="L23" s="117" t="s">
        <v>182</v>
      </c>
      <c r="M23" s="117" t="s">
        <v>182</v>
      </c>
      <c r="N23" s="117" t="s">
        <v>182</v>
      </c>
      <c r="O23" s="245">
        <f t="shared" si="0"/>
        <v>0</v>
      </c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ht="11.1" customHeight="1" x14ac:dyDescent="0.25">
      <c r="A24" s="116" t="s">
        <v>67</v>
      </c>
      <c r="B24" s="115" t="s">
        <v>23</v>
      </c>
      <c r="C24" s="117">
        <v>579</v>
      </c>
      <c r="D24" s="117">
        <v>752</v>
      </c>
      <c r="E24" s="117">
        <v>1390</v>
      </c>
      <c r="F24" s="117">
        <v>1732</v>
      </c>
      <c r="G24" s="117">
        <v>2020</v>
      </c>
      <c r="H24" s="117">
        <v>1192</v>
      </c>
      <c r="I24" s="117">
        <v>428</v>
      </c>
      <c r="J24" s="117">
        <v>129</v>
      </c>
      <c r="K24" s="117">
        <v>68</v>
      </c>
      <c r="L24" s="117">
        <v>54</v>
      </c>
      <c r="M24" s="117">
        <v>324</v>
      </c>
      <c r="N24" s="117">
        <v>151</v>
      </c>
      <c r="O24" s="245">
        <f t="shared" si="0"/>
        <v>8819</v>
      </c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ht="11.1" customHeight="1" x14ac:dyDescent="0.25">
      <c r="A25" s="116" t="s">
        <v>67</v>
      </c>
      <c r="B25" s="115" t="s">
        <v>24</v>
      </c>
      <c r="C25" s="117">
        <v>227</v>
      </c>
      <c r="D25" s="117">
        <v>230</v>
      </c>
      <c r="E25" s="117">
        <v>327</v>
      </c>
      <c r="F25" s="117">
        <v>430</v>
      </c>
      <c r="G25" s="117">
        <v>432</v>
      </c>
      <c r="H25" s="117">
        <v>286</v>
      </c>
      <c r="I25" s="117">
        <v>118</v>
      </c>
      <c r="J25" s="117">
        <v>70</v>
      </c>
      <c r="K25" s="117">
        <v>38</v>
      </c>
      <c r="L25" s="117">
        <v>40</v>
      </c>
      <c r="M25" s="117">
        <v>93</v>
      </c>
      <c r="N25" s="117">
        <v>46</v>
      </c>
      <c r="O25" s="245">
        <f t="shared" si="0"/>
        <v>2337</v>
      </c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</row>
    <row r="26" spans="1:32" ht="11.1" customHeight="1" x14ac:dyDescent="0.25">
      <c r="A26" s="116" t="s">
        <v>69</v>
      </c>
      <c r="B26" s="115" t="s">
        <v>23</v>
      </c>
      <c r="C26" s="117">
        <v>14</v>
      </c>
      <c r="D26" s="117">
        <v>15</v>
      </c>
      <c r="E26" s="117">
        <v>62</v>
      </c>
      <c r="F26" s="117">
        <v>9</v>
      </c>
      <c r="G26" s="117">
        <v>7</v>
      </c>
      <c r="H26" s="117">
        <v>40</v>
      </c>
      <c r="I26" s="117">
        <v>22</v>
      </c>
      <c r="J26" s="117">
        <v>23</v>
      </c>
      <c r="K26" s="117">
        <v>45</v>
      </c>
      <c r="L26" s="117">
        <v>91</v>
      </c>
      <c r="M26" s="117">
        <v>78</v>
      </c>
      <c r="N26" s="117">
        <v>37</v>
      </c>
      <c r="O26" s="245">
        <f t="shared" si="0"/>
        <v>443</v>
      </c>
    </row>
    <row r="27" spans="1:32" ht="11.1" customHeight="1" x14ac:dyDescent="0.25">
      <c r="A27" s="116" t="s">
        <v>69</v>
      </c>
      <c r="B27" s="115" t="s">
        <v>24</v>
      </c>
      <c r="C27" s="117">
        <v>2</v>
      </c>
      <c r="D27" s="117">
        <v>5</v>
      </c>
      <c r="E27" s="117">
        <v>11</v>
      </c>
      <c r="F27" s="117">
        <v>2</v>
      </c>
      <c r="G27" s="117">
        <v>1</v>
      </c>
      <c r="H27" s="117">
        <v>7</v>
      </c>
      <c r="I27" s="117">
        <v>5</v>
      </c>
      <c r="J27" s="117">
        <v>6</v>
      </c>
      <c r="K27" s="117">
        <v>9</v>
      </c>
      <c r="L27" s="117">
        <v>20</v>
      </c>
      <c r="M27" s="117">
        <v>18</v>
      </c>
      <c r="N27" s="117">
        <v>8</v>
      </c>
      <c r="O27" s="245">
        <f t="shared" si="0"/>
        <v>94</v>
      </c>
    </row>
    <row r="28" spans="1:32" ht="11.1" customHeight="1" x14ac:dyDescent="0.25">
      <c r="A28" s="116" t="s">
        <v>70</v>
      </c>
      <c r="B28" s="115" t="s">
        <v>23</v>
      </c>
      <c r="C28" s="117">
        <v>245</v>
      </c>
      <c r="D28" s="117">
        <v>248</v>
      </c>
      <c r="E28" s="117">
        <v>203</v>
      </c>
      <c r="F28" s="117">
        <v>104</v>
      </c>
      <c r="G28" s="117">
        <v>44</v>
      </c>
      <c r="H28" s="117">
        <v>24</v>
      </c>
      <c r="I28" s="117">
        <v>2</v>
      </c>
      <c r="J28" s="117">
        <v>25</v>
      </c>
      <c r="K28" s="117">
        <v>78</v>
      </c>
      <c r="L28" s="117">
        <v>4</v>
      </c>
      <c r="M28" s="117" t="s">
        <v>182</v>
      </c>
      <c r="N28" s="117">
        <v>149</v>
      </c>
      <c r="O28" s="245">
        <f t="shared" si="0"/>
        <v>1126</v>
      </c>
    </row>
    <row r="29" spans="1:32" ht="11.1" customHeight="1" x14ac:dyDescent="0.25">
      <c r="A29" s="116" t="s">
        <v>70</v>
      </c>
      <c r="B29" s="115" t="s">
        <v>24</v>
      </c>
      <c r="C29" s="117">
        <v>129</v>
      </c>
      <c r="D29" s="117">
        <v>121</v>
      </c>
      <c r="E29" s="117">
        <v>108</v>
      </c>
      <c r="F29" s="117">
        <v>66</v>
      </c>
      <c r="G29" s="117">
        <v>26</v>
      </c>
      <c r="H29" s="117">
        <v>16</v>
      </c>
      <c r="I29" s="117">
        <v>1</v>
      </c>
      <c r="J29" s="117">
        <v>9</v>
      </c>
      <c r="K29" s="117">
        <v>31</v>
      </c>
      <c r="L29" s="117">
        <v>2</v>
      </c>
      <c r="M29" s="117">
        <v>1</v>
      </c>
      <c r="N29" s="117">
        <v>63</v>
      </c>
      <c r="O29" s="245">
        <f t="shared" si="0"/>
        <v>573</v>
      </c>
    </row>
    <row r="30" spans="1:32" ht="11.1" customHeight="1" x14ac:dyDescent="0.25">
      <c r="A30" s="116" t="s">
        <v>73</v>
      </c>
      <c r="B30" s="115" t="s">
        <v>23</v>
      </c>
      <c r="C30" s="117" t="s">
        <v>182</v>
      </c>
      <c r="D30" s="117" t="s">
        <v>182</v>
      </c>
      <c r="E30" s="117" t="s">
        <v>182</v>
      </c>
      <c r="F30" s="117" t="s">
        <v>182</v>
      </c>
      <c r="G30" s="117" t="s">
        <v>182</v>
      </c>
      <c r="H30" s="117" t="s">
        <v>182</v>
      </c>
      <c r="I30" s="117" t="s">
        <v>182</v>
      </c>
      <c r="J30" s="117">
        <v>1</v>
      </c>
      <c r="K30" s="117" t="s">
        <v>182</v>
      </c>
      <c r="L30" s="117" t="s">
        <v>182</v>
      </c>
      <c r="M30" s="117" t="s">
        <v>182</v>
      </c>
      <c r="N30" s="117" t="s">
        <v>182</v>
      </c>
      <c r="O30" s="245">
        <f t="shared" si="0"/>
        <v>1</v>
      </c>
    </row>
    <row r="31" spans="1:32" ht="11.1" customHeight="1" x14ac:dyDescent="0.25">
      <c r="A31" s="116" t="s">
        <v>73</v>
      </c>
      <c r="B31" s="115" t="s">
        <v>24</v>
      </c>
      <c r="C31" s="117" t="s">
        <v>182</v>
      </c>
      <c r="D31" s="117" t="s">
        <v>182</v>
      </c>
      <c r="E31" s="117" t="s">
        <v>182</v>
      </c>
      <c r="F31" s="117" t="s">
        <v>182</v>
      </c>
      <c r="G31" s="117" t="s">
        <v>182</v>
      </c>
      <c r="H31" s="117" t="s">
        <v>182</v>
      </c>
      <c r="I31" s="117" t="s">
        <v>182</v>
      </c>
      <c r="J31" s="117" t="s">
        <v>182</v>
      </c>
      <c r="K31" s="117" t="s">
        <v>182</v>
      </c>
      <c r="L31" s="117" t="s">
        <v>182</v>
      </c>
      <c r="M31" s="117" t="s">
        <v>182</v>
      </c>
      <c r="N31" s="117" t="s">
        <v>182</v>
      </c>
      <c r="O31" s="245">
        <f t="shared" si="0"/>
        <v>0</v>
      </c>
    </row>
    <row r="32" spans="1:32" ht="11.1" customHeight="1" x14ac:dyDescent="0.25">
      <c r="A32" s="116" t="s">
        <v>75</v>
      </c>
      <c r="B32" s="115" t="s">
        <v>23</v>
      </c>
      <c r="C32" s="117" t="s">
        <v>182</v>
      </c>
      <c r="D32" s="117" t="s">
        <v>182</v>
      </c>
      <c r="E32" s="117" t="s">
        <v>182</v>
      </c>
      <c r="F32" s="117">
        <v>68</v>
      </c>
      <c r="G32" s="117">
        <v>52</v>
      </c>
      <c r="H32" s="117">
        <v>27</v>
      </c>
      <c r="I32" s="117">
        <v>85</v>
      </c>
      <c r="J32" s="117">
        <v>64</v>
      </c>
      <c r="K32" s="117">
        <v>8</v>
      </c>
      <c r="L32" s="117">
        <v>7</v>
      </c>
      <c r="M32" s="117" t="s">
        <v>182</v>
      </c>
      <c r="N32" s="117" t="s">
        <v>182</v>
      </c>
      <c r="O32" s="245">
        <f t="shared" si="0"/>
        <v>311</v>
      </c>
    </row>
    <row r="33" spans="1:15" ht="11.1" customHeight="1" x14ac:dyDescent="0.25">
      <c r="A33" s="116" t="s">
        <v>75</v>
      </c>
      <c r="B33" s="115" t="s">
        <v>24</v>
      </c>
      <c r="C33" s="117" t="s">
        <v>182</v>
      </c>
      <c r="D33" s="117" t="s">
        <v>182</v>
      </c>
      <c r="E33" s="117" t="s">
        <v>182</v>
      </c>
      <c r="F33" s="117">
        <v>29</v>
      </c>
      <c r="G33" s="117">
        <v>23</v>
      </c>
      <c r="H33" s="117">
        <v>12</v>
      </c>
      <c r="I33" s="117">
        <v>45</v>
      </c>
      <c r="J33" s="117">
        <v>27</v>
      </c>
      <c r="K33" s="117">
        <v>9</v>
      </c>
      <c r="L33" s="117">
        <v>8</v>
      </c>
      <c r="M33" s="117" t="s">
        <v>182</v>
      </c>
      <c r="N33" s="117" t="s">
        <v>182</v>
      </c>
      <c r="O33" s="245">
        <f t="shared" si="0"/>
        <v>153</v>
      </c>
    </row>
    <row r="34" spans="1:15" ht="11.1" customHeight="1" x14ac:dyDescent="0.25">
      <c r="A34" s="116" t="s">
        <v>76</v>
      </c>
      <c r="B34" s="115" t="s">
        <v>23</v>
      </c>
      <c r="C34" s="117">
        <v>7</v>
      </c>
      <c r="D34" s="117">
        <v>14</v>
      </c>
      <c r="E34" s="117">
        <v>63</v>
      </c>
      <c r="F34" s="117">
        <v>84</v>
      </c>
      <c r="G34" s="117">
        <v>53</v>
      </c>
      <c r="H34" s="117">
        <v>39</v>
      </c>
      <c r="I34" s="117">
        <v>28</v>
      </c>
      <c r="J34" s="117" t="s">
        <v>182</v>
      </c>
      <c r="K34" s="117" t="s">
        <v>182</v>
      </c>
      <c r="L34" s="117">
        <v>9</v>
      </c>
      <c r="M34" s="117">
        <v>7</v>
      </c>
      <c r="N34" s="117">
        <v>13</v>
      </c>
      <c r="O34" s="245">
        <f t="shared" si="0"/>
        <v>317</v>
      </c>
    </row>
    <row r="35" spans="1:15" ht="11.1" customHeight="1" x14ac:dyDescent="0.25">
      <c r="A35" s="116" t="s">
        <v>76</v>
      </c>
      <c r="B35" s="115" t="s">
        <v>24</v>
      </c>
      <c r="C35" s="117">
        <v>2</v>
      </c>
      <c r="D35" s="117">
        <v>4</v>
      </c>
      <c r="E35" s="117">
        <v>15</v>
      </c>
      <c r="F35" s="117">
        <v>24</v>
      </c>
      <c r="G35" s="117">
        <v>14</v>
      </c>
      <c r="H35" s="117">
        <v>12</v>
      </c>
      <c r="I35" s="117">
        <v>8</v>
      </c>
      <c r="J35" s="117" t="s">
        <v>182</v>
      </c>
      <c r="K35" s="117" t="s">
        <v>182</v>
      </c>
      <c r="L35" s="117">
        <v>3</v>
      </c>
      <c r="M35" s="117">
        <v>4</v>
      </c>
      <c r="N35" s="117">
        <v>6</v>
      </c>
      <c r="O35" s="245">
        <f t="shared" si="0"/>
        <v>92</v>
      </c>
    </row>
    <row r="36" spans="1:15" ht="11.1" customHeight="1" x14ac:dyDescent="0.25">
      <c r="A36" s="116" t="s">
        <v>77</v>
      </c>
      <c r="B36" s="115" t="s">
        <v>23</v>
      </c>
      <c r="C36" s="117">
        <v>21</v>
      </c>
      <c r="D36" s="117">
        <v>35</v>
      </c>
      <c r="E36" s="117">
        <v>44</v>
      </c>
      <c r="F36" s="117">
        <v>23</v>
      </c>
      <c r="G36" s="117">
        <v>100</v>
      </c>
      <c r="H36" s="117">
        <v>114</v>
      </c>
      <c r="I36" s="117">
        <v>115</v>
      </c>
      <c r="J36" s="117">
        <v>113</v>
      </c>
      <c r="K36" s="117">
        <v>113</v>
      </c>
      <c r="L36" s="117">
        <v>171</v>
      </c>
      <c r="M36" s="117">
        <v>190</v>
      </c>
      <c r="N36" s="117">
        <v>22</v>
      </c>
      <c r="O36" s="245">
        <f t="shared" si="0"/>
        <v>1061</v>
      </c>
    </row>
    <row r="37" spans="1:15" ht="11.1" customHeight="1" x14ac:dyDescent="0.25">
      <c r="A37" s="116" t="s">
        <v>77</v>
      </c>
      <c r="B37" s="115" t="s">
        <v>24</v>
      </c>
      <c r="C37" s="117">
        <v>13</v>
      </c>
      <c r="D37" s="117">
        <v>15</v>
      </c>
      <c r="E37" s="117">
        <v>27</v>
      </c>
      <c r="F37" s="117">
        <v>13</v>
      </c>
      <c r="G37" s="117">
        <v>57</v>
      </c>
      <c r="H37" s="117">
        <v>65</v>
      </c>
      <c r="I37" s="117">
        <v>65</v>
      </c>
      <c r="J37" s="117">
        <v>55</v>
      </c>
      <c r="K37" s="117">
        <v>41</v>
      </c>
      <c r="L37" s="117">
        <v>59</v>
      </c>
      <c r="M37" s="117">
        <v>80</v>
      </c>
      <c r="N37" s="117">
        <v>10</v>
      </c>
      <c r="O37" s="245">
        <f t="shared" si="0"/>
        <v>500</v>
      </c>
    </row>
    <row r="38" spans="1:15" ht="11.1" customHeight="1" x14ac:dyDescent="0.25">
      <c r="A38" s="116" t="s">
        <v>82</v>
      </c>
      <c r="B38" s="115" t="s">
        <v>23</v>
      </c>
      <c r="C38" s="117" t="s">
        <v>182</v>
      </c>
      <c r="D38" s="117" t="s">
        <v>182</v>
      </c>
      <c r="E38" s="117" t="s">
        <v>182</v>
      </c>
      <c r="F38" s="117" t="s">
        <v>182</v>
      </c>
      <c r="G38" s="117" t="s">
        <v>182</v>
      </c>
      <c r="H38" s="117" t="s">
        <v>182</v>
      </c>
      <c r="I38" s="117" t="s">
        <v>182</v>
      </c>
      <c r="J38" s="117">
        <v>1</v>
      </c>
      <c r="K38" s="117" t="s">
        <v>182</v>
      </c>
      <c r="L38" s="117">
        <v>1</v>
      </c>
      <c r="M38" s="117" t="s">
        <v>182</v>
      </c>
      <c r="N38" s="117" t="s">
        <v>182</v>
      </c>
      <c r="O38" s="245">
        <f t="shared" si="0"/>
        <v>2</v>
      </c>
    </row>
    <row r="39" spans="1:15" ht="11.1" customHeight="1" x14ac:dyDescent="0.25">
      <c r="A39" s="116" t="s">
        <v>82</v>
      </c>
      <c r="B39" s="115" t="s">
        <v>24</v>
      </c>
      <c r="C39" s="117" t="s">
        <v>182</v>
      </c>
      <c r="D39" s="117" t="s">
        <v>182</v>
      </c>
      <c r="E39" s="117" t="s">
        <v>182</v>
      </c>
      <c r="F39" s="117" t="s">
        <v>182</v>
      </c>
      <c r="G39" s="117" t="s">
        <v>182</v>
      </c>
      <c r="H39" s="117" t="s">
        <v>182</v>
      </c>
      <c r="I39" s="117" t="s">
        <v>182</v>
      </c>
      <c r="J39" s="117">
        <v>1</v>
      </c>
      <c r="K39" s="117" t="s">
        <v>182</v>
      </c>
      <c r="L39" s="117">
        <v>1</v>
      </c>
      <c r="M39" s="117" t="s">
        <v>182</v>
      </c>
      <c r="N39" s="117" t="s">
        <v>182</v>
      </c>
      <c r="O39" s="245">
        <f t="shared" si="0"/>
        <v>2</v>
      </c>
    </row>
    <row r="40" spans="1:15" ht="11.1" customHeight="1" x14ac:dyDescent="0.25">
      <c r="A40" s="116" t="s">
        <v>133</v>
      </c>
      <c r="B40" s="115" t="s">
        <v>23</v>
      </c>
      <c r="C40" s="117">
        <v>24</v>
      </c>
      <c r="D40" s="117">
        <v>24</v>
      </c>
      <c r="E40" s="117">
        <v>51</v>
      </c>
      <c r="F40" s="117">
        <v>67</v>
      </c>
      <c r="G40" s="117">
        <v>46</v>
      </c>
      <c r="H40" s="117">
        <v>53</v>
      </c>
      <c r="I40" s="117">
        <v>48</v>
      </c>
      <c r="J40" s="117">
        <v>54</v>
      </c>
      <c r="K40" s="117">
        <v>43</v>
      </c>
      <c r="L40" s="117">
        <v>94</v>
      </c>
      <c r="M40" s="117">
        <v>79</v>
      </c>
      <c r="N40" s="117">
        <v>84</v>
      </c>
      <c r="O40" s="245">
        <f t="shared" si="0"/>
        <v>667</v>
      </c>
    </row>
    <row r="41" spans="1:15" ht="11.1" customHeight="1" x14ac:dyDescent="0.25">
      <c r="A41" s="317" t="s">
        <v>133</v>
      </c>
      <c r="B41" s="320" t="s">
        <v>24</v>
      </c>
      <c r="C41" s="318">
        <v>6</v>
      </c>
      <c r="D41" s="318">
        <v>9</v>
      </c>
      <c r="E41" s="318">
        <v>18</v>
      </c>
      <c r="F41" s="318">
        <v>17</v>
      </c>
      <c r="G41" s="318">
        <v>11</v>
      </c>
      <c r="H41" s="318">
        <v>13</v>
      </c>
      <c r="I41" s="318">
        <v>15</v>
      </c>
      <c r="J41" s="318">
        <v>11</v>
      </c>
      <c r="K41" s="318">
        <v>7</v>
      </c>
      <c r="L41" s="318">
        <v>14</v>
      </c>
      <c r="M41" s="318">
        <v>14</v>
      </c>
      <c r="N41" s="318">
        <v>12</v>
      </c>
      <c r="O41" s="252">
        <f t="shared" si="0"/>
        <v>147</v>
      </c>
    </row>
    <row r="42" spans="1:15" ht="11.1" customHeight="1" x14ac:dyDescent="0.25">
      <c r="A42" s="116"/>
      <c r="B42" s="115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258"/>
    </row>
    <row r="43" spans="1:15" ht="11.1" customHeight="1" x14ac:dyDescent="0.25">
      <c r="A43" s="116" t="s">
        <v>85</v>
      </c>
      <c r="B43" s="115" t="s">
        <v>23</v>
      </c>
      <c r="C43" s="117" t="s">
        <v>182</v>
      </c>
      <c r="D43" s="117" t="s">
        <v>182</v>
      </c>
      <c r="E43" s="117" t="s">
        <v>182</v>
      </c>
      <c r="F43" s="117" t="s">
        <v>182</v>
      </c>
      <c r="G43" s="117" t="s">
        <v>182</v>
      </c>
      <c r="H43" s="117" t="s">
        <v>182</v>
      </c>
      <c r="I43" s="117">
        <v>7</v>
      </c>
      <c r="J43" s="117">
        <v>21</v>
      </c>
      <c r="K43" s="117">
        <v>20</v>
      </c>
      <c r="L43" s="117">
        <v>22</v>
      </c>
      <c r="M43" s="117">
        <v>21</v>
      </c>
      <c r="N43" s="117" t="s">
        <v>182</v>
      </c>
      <c r="O43" s="245">
        <f t="shared" si="0"/>
        <v>91</v>
      </c>
    </row>
    <row r="44" spans="1:15" ht="11.1" customHeight="1" x14ac:dyDescent="0.25">
      <c r="A44" s="116" t="s">
        <v>85</v>
      </c>
      <c r="B44" s="115" t="s">
        <v>24</v>
      </c>
      <c r="C44" s="117" t="s">
        <v>182</v>
      </c>
      <c r="D44" s="117" t="s">
        <v>182</v>
      </c>
      <c r="E44" s="117" t="s">
        <v>182</v>
      </c>
      <c r="F44" s="117" t="s">
        <v>182</v>
      </c>
      <c r="G44" s="117" t="s">
        <v>182</v>
      </c>
      <c r="H44" s="117" t="s">
        <v>182</v>
      </c>
      <c r="I44" s="117">
        <v>7</v>
      </c>
      <c r="J44" s="117">
        <v>6</v>
      </c>
      <c r="K44" s="117">
        <v>7</v>
      </c>
      <c r="L44" s="117">
        <v>9</v>
      </c>
      <c r="M44" s="117">
        <v>7</v>
      </c>
      <c r="N44" s="117" t="s">
        <v>182</v>
      </c>
      <c r="O44" s="245">
        <f t="shared" si="0"/>
        <v>36</v>
      </c>
    </row>
    <row r="45" spans="1:15" ht="11.1" customHeight="1" x14ac:dyDescent="0.25">
      <c r="A45" s="116" t="s">
        <v>86</v>
      </c>
      <c r="B45" s="115" t="s">
        <v>23</v>
      </c>
      <c r="C45" s="117" t="s">
        <v>182</v>
      </c>
      <c r="D45" s="117" t="s">
        <v>182</v>
      </c>
      <c r="E45" s="117">
        <v>2</v>
      </c>
      <c r="F45" s="117">
        <v>24</v>
      </c>
      <c r="G45" s="117">
        <v>37</v>
      </c>
      <c r="H45" s="117">
        <v>32</v>
      </c>
      <c r="I45" s="117">
        <v>28</v>
      </c>
      <c r="J45" s="117">
        <v>21</v>
      </c>
      <c r="K45" s="117">
        <v>46</v>
      </c>
      <c r="L45" s="117">
        <v>46</v>
      </c>
      <c r="M45" s="117">
        <v>78</v>
      </c>
      <c r="N45" s="117" t="s">
        <v>182</v>
      </c>
      <c r="O45" s="245">
        <f t="shared" si="0"/>
        <v>314</v>
      </c>
    </row>
    <row r="46" spans="1:15" ht="11.1" customHeight="1" x14ac:dyDescent="0.25">
      <c r="A46" s="116" t="s">
        <v>86</v>
      </c>
      <c r="B46" s="115" t="s">
        <v>24</v>
      </c>
      <c r="C46" s="117" t="s">
        <v>182</v>
      </c>
      <c r="D46" s="117" t="s">
        <v>182</v>
      </c>
      <c r="E46" s="117" t="s">
        <v>182</v>
      </c>
      <c r="F46" s="117">
        <v>4</v>
      </c>
      <c r="G46" s="117">
        <v>7</v>
      </c>
      <c r="H46" s="117">
        <v>7</v>
      </c>
      <c r="I46" s="117">
        <v>6</v>
      </c>
      <c r="J46" s="117">
        <v>3</v>
      </c>
      <c r="K46" s="117">
        <v>7</v>
      </c>
      <c r="L46" s="117">
        <v>10</v>
      </c>
      <c r="M46" s="117">
        <v>12</v>
      </c>
      <c r="N46" s="117" t="s">
        <v>182</v>
      </c>
      <c r="O46" s="245">
        <f t="shared" si="0"/>
        <v>56</v>
      </c>
    </row>
    <row r="47" spans="1:15" ht="11.1" customHeight="1" x14ac:dyDescent="0.25">
      <c r="A47" s="116" t="s">
        <v>87</v>
      </c>
      <c r="B47" s="115" t="s">
        <v>23</v>
      </c>
      <c r="C47" s="117" t="s">
        <v>182</v>
      </c>
      <c r="D47" s="117" t="s">
        <v>182</v>
      </c>
      <c r="E47" s="117" t="s">
        <v>182</v>
      </c>
      <c r="F47" s="117" t="s">
        <v>182</v>
      </c>
      <c r="G47" s="117" t="s">
        <v>182</v>
      </c>
      <c r="H47" s="117">
        <v>1</v>
      </c>
      <c r="I47" s="117" t="s">
        <v>182</v>
      </c>
      <c r="J47" s="117" t="s">
        <v>182</v>
      </c>
      <c r="K47" s="117" t="s">
        <v>182</v>
      </c>
      <c r="L47" s="117" t="s">
        <v>182</v>
      </c>
      <c r="M47" s="117" t="s">
        <v>182</v>
      </c>
      <c r="N47" s="117" t="s">
        <v>182</v>
      </c>
      <c r="O47" s="245">
        <f t="shared" si="0"/>
        <v>1</v>
      </c>
    </row>
    <row r="48" spans="1:15" ht="11.1" customHeight="1" x14ac:dyDescent="0.25">
      <c r="A48" s="317" t="s">
        <v>87</v>
      </c>
      <c r="B48" s="320" t="s">
        <v>24</v>
      </c>
      <c r="C48" s="318" t="s">
        <v>182</v>
      </c>
      <c r="D48" s="318" t="s">
        <v>182</v>
      </c>
      <c r="E48" s="318" t="s">
        <v>182</v>
      </c>
      <c r="F48" s="318" t="s">
        <v>182</v>
      </c>
      <c r="G48" s="318" t="s">
        <v>182</v>
      </c>
      <c r="H48" s="318" t="s">
        <v>182</v>
      </c>
      <c r="I48" s="318" t="s">
        <v>182</v>
      </c>
      <c r="J48" s="318" t="s">
        <v>182</v>
      </c>
      <c r="K48" s="318" t="s">
        <v>182</v>
      </c>
      <c r="L48" s="318" t="s">
        <v>182</v>
      </c>
      <c r="M48" s="318" t="s">
        <v>182</v>
      </c>
      <c r="N48" s="318" t="s">
        <v>182</v>
      </c>
      <c r="O48" s="252">
        <f t="shared" si="0"/>
        <v>0</v>
      </c>
    </row>
    <row r="49" spans="1:15" ht="11.1" customHeight="1" x14ac:dyDescent="0.25">
      <c r="A49" s="116"/>
      <c r="B49" s="115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258"/>
    </row>
    <row r="50" spans="1:15" ht="11.1" customHeight="1" x14ac:dyDescent="0.25">
      <c r="A50" s="116" t="s">
        <v>92</v>
      </c>
      <c r="B50" s="115" t="s">
        <v>23</v>
      </c>
      <c r="C50" s="117" t="s">
        <v>182</v>
      </c>
      <c r="D50" s="117" t="s">
        <v>182</v>
      </c>
      <c r="E50" s="117" t="s">
        <v>182</v>
      </c>
      <c r="F50" s="117">
        <v>21</v>
      </c>
      <c r="G50" s="117">
        <v>57</v>
      </c>
      <c r="H50" s="117">
        <v>41</v>
      </c>
      <c r="I50" s="117" t="s">
        <v>182</v>
      </c>
      <c r="J50" s="117">
        <v>28</v>
      </c>
      <c r="K50" s="117">
        <v>27</v>
      </c>
      <c r="L50" s="117" t="s">
        <v>182</v>
      </c>
      <c r="M50" s="117" t="s">
        <v>182</v>
      </c>
      <c r="N50" s="117" t="s">
        <v>182</v>
      </c>
      <c r="O50" s="245">
        <f t="shared" si="0"/>
        <v>174</v>
      </c>
    </row>
    <row r="51" spans="1:15" ht="11.1" customHeight="1" x14ac:dyDescent="0.25">
      <c r="A51" s="317" t="s">
        <v>92</v>
      </c>
      <c r="B51" s="320" t="s">
        <v>24</v>
      </c>
      <c r="C51" s="318" t="s">
        <v>182</v>
      </c>
      <c r="D51" s="318" t="s">
        <v>182</v>
      </c>
      <c r="E51" s="318" t="s">
        <v>182</v>
      </c>
      <c r="F51" s="318">
        <v>3</v>
      </c>
      <c r="G51" s="318">
        <v>8</v>
      </c>
      <c r="H51" s="318">
        <v>5</v>
      </c>
      <c r="I51" s="318" t="s">
        <v>182</v>
      </c>
      <c r="J51" s="318">
        <v>4</v>
      </c>
      <c r="K51" s="318">
        <v>4</v>
      </c>
      <c r="L51" s="318" t="s">
        <v>182</v>
      </c>
      <c r="M51" s="318" t="s">
        <v>182</v>
      </c>
      <c r="N51" s="318" t="s">
        <v>182</v>
      </c>
      <c r="O51" s="252">
        <f t="shared" si="0"/>
        <v>24</v>
      </c>
    </row>
    <row r="52" spans="1:15" ht="11.1" customHeight="1" x14ac:dyDescent="0.25">
      <c r="A52" s="116"/>
      <c r="B52" s="115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258"/>
    </row>
    <row r="53" spans="1:15" s="38" customFormat="1" ht="11.25" customHeight="1" x14ac:dyDescent="0.25">
      <c r="A53" s="118" t="s">
        <v>94</v>
      </c>
      <c r="B53" s="119" t="s">
        <v>23</v>
      </c>
      <c r="C53" s="120">
        <v>0</v>
      </c>
      <c r="D53" s="120">
        <v>0</v>
      </c>
      <c r="E53" s="121">
        <v>0</v>
      </c>
      <c r="F53" s="121">
        <v>0</v>
      </c>
      <c r="G53" s="121">
        <v>0</v>
      </c>
      <c r="H53" s="121">
        <v>0</v>
      </c>
      <c r="I53" s="121">
        <v>0</v>
      </c>
      <c r="J53" s="121">
        <v>0</v>
      </c>
      <c r="K53" s="120">
        <v>0</v>
      </c>
      <c r="L53" s="120">
        <v>0</v>
      </c>
      <c r="M53" s="120">
        <v>0</v>
      </c>
      <c r="N53" s="120">
        <v>0</v>
      </c>
      <c r="O53" s="50">
        <v>0</v>
      </c>
    </row>
    <row r="54" spans="1:15" s="38" customFormat="1" ht="11.25" customHeight="1" x14ac:dyDescent="0.25">
      <c r="A54" s="118"/>
      <c r="B54" s="119" t="s">
        <v>24</v>
      </c>
      <c r="C54" s="120">
        <v>0</v>
      </c>
      <c r="D54" s="120">
        <v>0</v>
      </c>
      <c r="E54" s="121">
        <v>0</v>
      </c>
      <c r="F54" s="121">
        <v>0</v>
      </c>
      <c r="G54" s="121">
        <v>0</v>
      </c>
      <c r="H54" s="121">
        <v>0</v>
      </c>
      <c r="I54" s="121">
        <v>0</v>
      </c>
      <c r="J54" s="121">
        <v>0</v>
      </c>
      <c r="K54" s="120">
        <v>0</v>
      </c>
      <c r="L54" s="120">
        <v>0</v>
      </c>
      <c r="M54" s="120">
        <v>0</v>
      </c>
      <c r="N54" s="120">
        <v>0</v>
      </c>
      <c r="O54" s="50">
        <v>0</v>
      </c>
    </row>
    <row r="55" spans="1:15" s="38" customFormat="1" ht="11.25" customHeight="1" x14ac:dyDescent="0.25">
      <c r="A55" s="118" t="s">
        <v>95</v>
      </c>
      <c r="B55" s="119" t="s">
        <v>23</v>
      </c>
      <c r="C55" s="121">
        <v>6063</v>
      </c>
      <c r="D55" s="121">
        <v>150</v>
      </c>
      <c r="E55" s="121">
        <v>276</v>
      </c>
      <c r="F55" s="121">
        <v>5206</v>
      </c>
      <c r="G55" s="121">
        <v>6617</v>
      </c>
      <c r="H55" s="121">
        <v>5058</v>
      </c>
      <c r="I55" s="121">
        <v>3159</v>
      </c>
      <c r="J55" s="120">
        <v>4436</v>
      </c>
      <c r="K55" s="120">
        <v>0</v>
      </c>
      <c r="L55" s="120">
        <v>1</v>
      </c>
      <c r="M55" s="120">
        <v>0</v>
      </c>
      <c r="N55" s="121">
        <v>772</v>
      </c>
      <c r="O55" s="50">
        <v>31738</v>
      </c>
    </row>
    <row r="56" spans="1:15" s="38" customFormat="1" ht="11.25" customHeight="1" x14ac:dyDescent="0.25">
      <c r="A56" s="118"/>
      <c r="B56" s="119" t="s">
        <v>24</v>
      </c>
      <c r="C56" s="121">
        <v>2638</v>
      </c>
      <c r="D56" s="121">
        <v>150</v>
      </c>
      <c r="E56" s="121">
        <v>276</v>
      </c>
      <c r="F56" s="121">
        <v>5110</v>
      </c>
      <c r="G56" s="121">
        <v>6313</v>
      </c>
      <c r="H56" s="121">
        <v>5052</v>
      </c>
      <c r="I56" s="121">
        <v>3162</v>
      </c>
      <c r="J56" s="120">
        <v>4205</v>
      </c>
      <c r="K56" s="120">
        <v>0</v>
      </c>
      <c r="L56" s="120">
        <v>1</v>
      </c>
      <c r="M56" s="120">
        <v>0</v>
      </c>
      <c r="N56" s="121">
        <v>769</v>
      </c>
      <c r="O56" s="50">
        <v>27676</v>
      </c>
    </row>
    <row r="57" spans="1:15" s="38" customFormat="1" ht="11.25" customHeight="1" x14ac:dyDescent="0.25">
      <c r="A57" s="118" t="s">
        <v>96</v>
      </c>
      <c r="B57" s="119" t="s">
        <v>23</v>
      </c>
      <c r="C57" s="121">
        <v>1060</v>
      </c>
      <c r="D57" s="121">
        <v>1310</v>
      </c>
      <c r="E57" s="121">
        <v>2005</v>
      </c>
      <c r="F57" s="121">
        <v>2167</v>
      </c>
      <c r="G57" s="121">
        <v>2434</v>
      </c>
      <c r="H57" s="121">
        <v>1619</v>
      </c>
      <c r="I57" s="121">
        <v>868</v>
      </c>
      <c r="J57" s="121">
        <v>600</v>
      </c>
      <c r="K57" s="121">
        <v>619</v>
      </c>
      <c r="L57" s="121">
        <v>1250</v>
      </c>
      <c r="M57" s="121">
        <v>1271</v>
      </c>
      <c r="N57" s="121">
        <v>582</v>
      </c>
      <c r="O57" s="50">
        <v>15785</v>
      </c>
    </row>
    <row r="58" spans="1:15" s="38" customFormat="1" ht="11.25" customHeight="1" x14ac:dyDescent="0.25">
      <c r="A58" s="118"/>
      <c r="B58" s="119" t="s">
        <v>24</v>
      </c>
      <c r="C58" s="121">
        <v>418</v>
      </c>
      <c r="D58" s="121">
        <v>438</v>
      </c>
      <c r="E58" s="121">
        <v>545</v>
      </c>
      <c r="F58" s="121">
        <v>614</v>
      </c>
      <c r="G58" s="121">
        <v>597</v>
      </c>
      <c r="H58" s="121">
        <v>502</v>
      </c>
      <c r="I58" s="121">
        <v>288</v>
      </c>
      <c r="J58" s="121">
        <v>227</v>
      </c>
      <c r="K58" s="121">
        <v>192</v>
      </c>
      <c r="L58" s="121">
        <v>267</v>
      </c>
      <c r="M58" s="121">
        <v>314</v>
      </c>
      <c r="N58" s="121">
        <v>178</v>
      </c>
      <c r="O58" s="50">
        <v>4580</v>
      </c>
    </row>
    <row r="59" spans="1:15" s="38" customFormat="1" ht="11.25" customHeight="1" x14ac:dyDescent="0.25">
      <c r="A59" s="118" t="s">
        <v>97</v>
      </c>
      <c r="B59" s="119" t="s">
        <v>23</v>
      </c>
      <c r="C59" s="120">
        <v>0</v>
      </c>
      <c r="D59" s="121">
        <v>0</v>
      </c>
      <c r="E59" s="121">
        <v>2</v>
      </c>
      <c r="F59" s="121">
        <v>24</v>
      </c>
      <c r="G59" s="121">
        <v>37</v>
      </c>
      <c r="H59" s="121">
        <v>33</v>
      </c>
      <c r="I59" s="121">
        <v>35</v>
      </c>
      <c r="J59" s="121">
        <v>42</v>
      </c>
      <c r="K59" s="121">
        <v>66</v>
      </c>
      <c r="L59" s="121">
        <v>68</v>
      </c>
      <c r="M59" s="121">
        <v>99</v>
      </c>
      <c r="N59" s="121">
        <v>0</v>
      </c>
      <c r="O59" s="50">
        <v>406</v>
      </c>
    </row>
    <row r="60" spans="1:15" s="38" customFormat="1" ht="11.25" customHeight="1" x14ac:dyDescent="0.25">
      <c r="A60" s="118"/>
      <c r="B60" s="119" t="s">
        <v>24</v>
      </c>
      <c r="C60" s="120">
        <v>0</v>
      </c>
      <c r="D60" s="121">
        <v>0</v>
      </c>
      <c r="E60" s="121">
        <v>0</v>
      </c>
      <c r="F60" s="121">
        <v>4</v>
      </c>
      <c r="G60" s="121">
        <v>7</v>
      </c>
      <c r="H60" s="121">
        <v>7</v>
      </c>
      <c r="I60" s="121">
        <v>13</v>
      </c>
      <c r="J60" s="121">
        <v>9</v>
      </c>
      <c r="K60" s="121">
        <v>14</v>
      </c>
      <c r="L60" s="121">
        <v>19</v>
      </c>
      <c r="M60" s="121">
        <v>19</v>
      </c>
      <c r="N60" s="121">
        <v>0</v>
      </c>
      <c r="O60" s="50">
        <v>92</v>
      </c>
    </row>
    <row r="61" spans="1:15" s="38" customFormat="1" ht="11.25" customHeight="1" x14ac:dyDescent="0.25">
      <c r="A61" s="118" t="s">
        <v>113</v>
      </c>
      <c r="B61" s="119" t="s">
        <v>23</v>
      </c>
      <c r="C61" s="120">
        <v>0</v>
      </c>
      <c r="D61" s="120">
        <v>0</v>
      </c>
      <c r="E61" s="121">
        <v>0</v>
      </c>
      <c r="F61" s="121">
        <v>21</v>
      </c>
      <c r="G61" s="121">
        <v>57</v>
      </c>
      <c r="H61" s="121">
        <v>41</v>
      </c>
      <c r="I61" s="121">
        <v>0</v>
      </c>
      <c r="J61" s="121">
        <v>28</v>
      </c>
      <c r="K61" s="120">
        <v>27</v>
      </c>
      <c r="L61" s="120">
        <v>0</v>
      </c>
      <c r="M61" s="120">
        <v>0</v>
      </c>
      <c r="N61" s="120">
        <v>0</v>
      </c>
      <c r="O61" s="50">
        <v>174</v>
      </c>
    </row>
    <row r="62" spans="1:15" s="38" customFormat="1" ht="11.25" customHeight="1" x14ac:dyDescent="0.25">
      <c r="A62" s="118"/>
      <c r="B62" s="119" t="s">
        <v>24</v>
      </c>
      <c r="C62" s="120">
        <v>0</v>
      </c>
      <c r="D62" s="120">
        <v>0</v>
      </c>
      <c r="E62" s="121">
        <v>0</v>
      </c>
      <c r="F62" s="121">
        <v>3</v>
      </c>
      <c r="G62" s="121">
        <v>8</v>
      </c>
      <c r="H62" s="121">
        <v>5</v>
      </c>
      <c r="I62" s="121">
        <v>0</v>
      </c>
      <c r="J62" s="121">
        <v>4</v>
      </c>
      <c r="K62" s="120">
        <v>4</v>
      </c>
      <c r="L62" s="120">
        <v>0</v>
      </c>
      <c r="M62" s="120">
        <v>0</v>
      </c>
      <c r="N62" s="120">
        <v>0</v>
      </c>
      <c r="O62" s="50">
        <v>24</v>
      </c>
    </row>
    <row r="63" spans="1:15" s="38" customFormat="1" ht="11.25" customHeight="1" x14ac:dyDescent="0.25">
      <c r="A63" s="32" t="s">
        <v>99</v>
      </c>
      <c r="B63" s="33" t="s">
        <v>23</v>
      </c>
      <c r="C63" s="13">
        <f>SUM(C53+C55+C57+C59+C61)</f>
        <v>7123</v>
      </c>
      <c r="D63" s="13">
        <f t="shared" ref="D63:O63" si="1">SUM(D53+D55+D57+D59+D61)</f>
        <v>1460</v>
      </c>
      <c r="E63" s="13">
        <f t="shared" si="1"/>
        <v>2283</v>
      </c>
      <c r="F63" s="13">
        <f t="shared" si="1"/>
        <v>7418</v>
      </c>
      <c r="G63" s="13">
        <f t="shared" si="1"/>
        <v>9145</v>
      </c>
      <c r="H63" s="13">
        <f t="shared" si="1"/>
        <v>6751</v>
      </c>
      <c r="I63" s="13">
        <f t="shared" si="1"/>
        <v>4062</v>
      </c>
      <c r="J63" s="13">
        <f t="shared" si="1"/>
        <v>5106</v>
      </c>
      <c r="K63" s="13">
        <f t="shared" si="1"/>
        <v>712</v>
      </c>
      <c r="L63" s="13">
        <f t="shared" si="1"/>
        <v>1319</v>
      </c>
      <c r="M63" s="13">
        <f t="shared" si="1"/>
        <v>1370</v>
      </c>
      <c r="N63" s="13">
        <f t="shared" si="1"/>
        <v>1354</v>
      </c>
      <c r="O63" s="13">
        <f t="shared" si="1"/>
        <v>48103</v>
      </c>
    </row>
    <row r="64" spans="1:15" s="38" customFormat="1" ht="11.25" customHeight="1" x14ac:dyDescent="0.25">
      <c r="A64" s="35"/>
      <c r="B64" s="36" t="s">
        <v>24</v>
      </c>
      <c r="C64" s="16">
        <f>SUM(C54+C56+C58+C60+C62)</f>
        <v>3056</v>
      </c>
      <c r="D64" s="16">
        <f t="shared" ref="D64:O64" si="2">SUM(D54+D56+D58+D60+D62)</f>
        <v>588</v>
      </c>
      <c r="E64" s="16">
        <f t="shared" si="2"/>
        <v>821</v>
      </c>
      <c r="F64" s="16">
        <f t="shared" si="2"/>
        <v>5731</v>
      </c>
      <c r="G64" s="16">
        <f t="shared" si="2"/>
        <v>6925</v>
      </c>
      <c r="H64" s="16">
        <f t="shared" si="2"/>
        <v>5566</v>
      </c>
      <c r="I64" s="16">
        <f t="shared" si="2"/>
        <v>3463</v>
      </c>
      <c r="J64" s="16">
        <f t="shared" si="2"/>
        <v>4445</v>
      </c>
      <c r="K64" s="16">
        <f t="shared" si="2"/>
        <v>210</v>
      </c>
      <c r="L64" s="16">
        <f t="shared" si="2"/>
        <v>287</v>
      </c>
      <c r="M64" s="16">
        <f t="shared" si="2"/>
        <v>333</v>
      </c>
      <c r="N64" s="16">
        <f t="shared" si="2"/>
        <v>947</v>
      </c>
      <c r="O64" s="16">
        <f t="shared" si="2"/>
        <v>32372</v>
      </c>
    </row>
    <row r="68" spans="1:15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</row>
    <row r="69" spans="1:15" x14ac:dyDescent="0.25">
      <c r="A69" s="116"/>
      <c r="B69" s="115"/>
      <c r="C69" s="116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</row>
    <row r="70" spans="1:15" x14ac:dyDescent="0.25">
      <c r="A70" s="116"/>
      <c r="B70" s="115"/>
      <c r="C70" s="116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</row>
    <row r="71" spans="1:15" x14ac:dyDescent="0.25">
      <c r="A71" s="116"/>
      <c r="B71" s="115"/>
      <c r="C71" s="116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</row>
    <row r="72" spans="1:15" x14ac:dyDescent="0.25">
      <c r="A72" s="116"/>
      <c r="B72" s="115"/>
      <c r="C72" s="116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</row>
    <row r="73" spans="1:15" x14ac:dyDescent="0.25">
      <c r="A73" s="116"/>
      <c r="B73" s="115"/>
      <c r="C73" s="116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</row>
    <row r="74" spans="1:15" x14ac:dyDescent="0.25">
      <c r="A74" s="116"/>
      <c r="B74" s="115"/>
      <c r="C74" s="116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</row>
    <row r="75" spans="1:15" x14ac:dyDescent="0.25">
      <c r="A75" s="116"/>
      <c r="B75" s="115"/>
      <c r="C75" s="116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</row>
    <row r="76" spans="1:15" x14ac:dyDescent="0.25">
      <c r="A76" s="116"/>
      <c r="B76" s="115"/>
      <c r="C76" s="116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</row>
    <row r="77" spans="1:15" x14ac:dyDescent="0.25">
      <c r="A77" s="116"/>
      <c r="B77" s="115"/>
      <c r="C77" s="116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</row>
    <row r="78" spans="1:15" x14ac:dyDescent="0.25">
      <c r="A78" s="116"/>
      <c r="B78" s="115"/>
      <c r="C78" s="116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75"/>
  <sheetViews>
    <sheetView topLeftCell="A22" workbookViewId="0">
      <selection activeCell="T49" sqref="T49"/>
    </sheetView>
  </sheetViews>
  <sheetFormatPr baseColWidth="10" defaultRowHeight="15" x14ac:dyDescent="0.25"/>
  <cols>
    <col min="1" max="1" width="18.85546875" customWidth="1"/>
    <col min="2" max="2" width="3.7109375" style="281" customWidth="1"/>
    <col min="3" max="3" width="6.28515625" customWidth="1"/>
    <col min="4" max="4" width="6.85546875" bestFit="1" customWidth="1"/>
    <col min="5" max="8" width="5.7109375" customWidth="1"/>
    <col min="9" max="10" width="3.5703125" customWidth="1"/>
    <col min="11" max="11" width="6.85546875" bestFit="1" customWidth="1"/>
    <col min="12" max="12" width="3.85546875" customWidth="1"/>
    <col min="13" max="15" width="5.7109375" customWidth="1"/>
    <col min="16" max="16" width="4" customWidth="1"/>
    <col min="17" max="17" width="3.42578125" customWidth="1"/>
    <col min="18" max="18" width="7.5703125" bestFit="1" customWidth="1"/>
    <col min="20" max="20" width="15.5703125" customWidth="1"/>
    <col min="21" max="21" width="3.7109375" customWidth="1"/>
    <col min="22" max="36" width="5.7109375" customWidth="1"/>
    <col min="37" max="37" width="6.28515625" bestFit="1" customWidth="1"/>
  </cols>
  <sheetData>
    <row r="1" spans="1:38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38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38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38" s="122" customFormat="1" ht="12.75" customHeight="1" x14ac:dyDescent="0.25">
      <c r="A4" s="400" t="s">
        <v>156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38" s="123" customFormat="1" ht="12.75" customHeight="1" x14ac:dyDescent="0.2"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6"/>
      <c r="P5" s="126"/>
      <c r="Q5" s="125"/>
      <c r="R5" s="125"/>
    </row>
    <row r="6" spans="1:38" s="130" customFormat="1" ht="11.25" customHeight="1" x14ac:dyDescent="0.2">
      <c r="A6" s="127" t="s">
        <v>3</v>
      </c>
      <c r="B6" s="327"/>
      <c r="C6" s="128" t="s">
        <v>4</v>
      </c>
      <c r="D6" s="128" t="s">
        <v>5</v>
      </c>
      <c r="E6" s="128" t="s">
        <v>6</v>
      </c>
      <c r="F6" s="128" t="s">
        <v>7</v>
      </c>
      <c r="G6" s="128" t="s">
        <v>8</v>
      </c>
      <c r="H6" s="128" t="s">
        <v>9</v>
      </c>
      <c r="I6" s="128" t="s">
        <v>10</v>
      </c>
      <c r="J6" s="128" t="s">
        <v>11</v>
      </c>
      <c r="K6" s="128" t="s">
        <v>12</v>
      </c>
      <c r="L6" s="128" t="s">
        <v>21</v>
      </c>
      <c r="M6" s="128" t="s">
        <v>14</v>
      </c>
      <c r="N6" s="128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38" ht="11.1" customHeight="1" x14ac:dyDescent="0.25">
      <c r="A7" s="132" t="s">
        <v>159</v>
      </c>
      <c r="B7" s="132" t="s">
        <v>23</v>
      </c>
      <c r="C7" s="133">
        <v>37</v>
      </c>
      <c r="D7" s="133">
        <v>2242</v>
      </c>
      <c r="E7" s="133">
        <v>1068</v>
      </c>
      <c r="F7" s="133" t="s">
        <v>182</v>
      </c>
      <c r="G7" s="133" t="s">
        <v>182</v>
      </c>
      <c r="H7" s="133" t="s">
        <v>182</v>
      </c>
      <c r="I7" s="133" t="s">
        <v>182</v>
      </c>
      <c r="J7" s="133" t="s">
        <v>182</v>
      </c>
      <c r="K7" s="133">
        <v>6</v>
      </c>
      <c r="L7" s="133" t="s">
        <v>182</v>
      </c>
      <c r="M7" s="133" t="s">
        <v>182</v>
      </c>
      <c r="N7" s="133" t="s">
        <v>182</v>
      </c>
      <c r="O7" s="133" t="s">
        <v>182</v>
      </c>
      <c r="P7" s="133" t="s">
        <v>182</v>
      </c>
      <c r="Q7" s="133" t="s">
        <v>182</v>
      </c>
      <c r="R7" s="245">
        <f t="shared" ref="R7:R46" si="0">SUM(C7:Q7)</f>
        <v>3353</v>
      </c>
    </row>
    <row r="8" spans="1:38" ht="11.1" customHeight="1" x14ac:dyDescent="0.25">
      <c r="A8" s="132" t="s">
        <v>159</v>
      </c>
      <c r="B8" s="132" t="s">
        <v>24</v>
      </c>
      <c r="C8" s="133">
        <v>8</v>
      </c>
      <c r="D8" s="133">
        <v>526</v>
      </c>
      <c r="E8" s="133">
        <v>244</v>
      </c>
      <c r="F8" s="133" t="s">
        <v>182</v>
      </c>
      <c r="G8" s="133" t="s">
        <v>182</v>
      </c>
      <c r="H8" s="133" t="s">
        <v>182</v>
      </c>
      <c r="I8" s="133" t="s">
        <v>182</v>
      </c>
      <c r="J8" s="133" t="s">
        <v>182</v>
      </c>
      <c r="K8" s="133">
        <v>1</v>
      </c>
      <c r="L8" s="133" t="s">
        <v>182</v>
      </c>
      <c r="M8" s="133" t="s">
        <v>182</v>
      </c>
      <c r="N8" s="133" t="s">
        <v>182</v>
      </c>
      <c r="O8" s="133" t="s">
        <v>182</v>
      </c>
      <c r="P8" s="133" t="s">
        <v>182</v>
      </c>
      <c r="Q8" s="133" t="s">
        <v>182</v>
      </c>
      <c r="R8" s="245">
        <f t="shared" si="0"/>
        <v>779</v>
      </c>
    </row>
    <row r="9" spans="1:38" ht="11.1" customHeight="1" x14ac:dyDescent="0.25">
      <c r="A9" s="132" t="s">
        <v>26</v>
      </c>
      <c r="B9" s="132" t="s">
        <v>23</v>
      </c>
      <c r="C9" s="133">
        <v>124873</v>
      </c>
      <c r="D9" s="133">
        <v>255553</v>
      </c>
      <c r="E9" s="133">
        <v>71157</v>
      </c>
      <c r="F9" s="133">
        <v>10188</v>
      </c>
      <c r="G9" s="133">
        <v>9741</v>
      </c>
      <c r="H9" s="133">
        <v>2218</v>
      </c>
      <c r="I9" s="133" t="s">
        <v>182</v>
      </c>
      <c r="J9" s="133" t="s">
        <v>182</v>
      </c>
      <c r="K9" s="133">
        <v>59435</v>
      </c>
      <c r="L9" s="133" t="s">
        <v>182</v>
      </c>
      <c r="M9" s="133">
        <v>682</v>
      </c>
      <c r="N9" s="133">
        <v>401</v>
      </c>
      <c r="O9" s="133" t="s">
        <v>182</v>
      </c>
      <c r="P9" s="133" t="s">
        <v>182</v>
      </c>
      <c r="Q9" s="133" t="s">
        <v>182</v>
      </c>
      <c r="R9" s="245">
        <f t="shared" si="0"/>
        <v>534248</v>
      </c>
    </row>
    <row r="10" spans="1:38" ht="11.1" customHeight="1" x14ac:dyDescent="0.25">
      <c r="A10" s="132" t="s">
        <v>26</v>
      </c>
      <c r="B10" s="132" t="s">
        <v>24</v>
      </c>
      <c r="C10" s="133">
        <v>28252</v>
      </c>
      <c r="D10" s="133">
        <v>55881</v>
      </c>
      <c r="E10" s="133">
        <v>16668</v>
      </c>
      <c r="F10" s="133">
        <v>2169</v>
      </c>
      <c r="G10" s="133">
        <v>1952</v>
      </c>
      <c r="H10" s="133">
        <v>555</v>
      </c>
      <c r="I10" s="133" t="s">
        <v>182</v>
      </c>
      <c r="J10" s="133" t="s">
        <v>182</v>
      </c>
      <c r="K10" s="133">
        <v>12194</v>
      </c>
      <c r="L10" s="133" t="s">
        <v>182</v>
      </c>
      <c r="M10" s="133">
        <v>146</v>
      </c>
      <c r="N10" s="133">
        <v>70</v>
      </c>
      <c r="O10" s="133" t="s">
        <v>182</v>
      </c>
      <c r="P10" s="133" t="s">
        <v>182</v>
      </c>
      <c r="Q10" s="133" t="s">
        <v>182</v>
      </c>
      <c r="R10" s="245">
        <f t="shared" si="0"/>
        <v>117887</v>
      </c>
    </row>
    <row r="11" spans="1:38" ht="11.1" customHeight="1" x14ac:dyDescent="0.25">
      <c r="A11" s="132" t="s">
        <v>160</v>
      </c>
      <c r="B11" s="132" t="s">
        <v>23</v>
      </c>
      <c r="C11" s="133" t="s">
        <v>182</v>
      </c>
      <c r="D11" s="133">
        <v>1</v>
      </c>
      <c r="E11" s="133" t="s">
        <v>182</v>
      </c>
      <c r="F11" s="133" t="s">
        <v>182</v>
      </c>
      <c r="G11" s="133">
        <v>69</v>
      </c>
      <c r="H11" s="133" t="s">
        <v>182</v>
      </c>
      <c r="I11" s="133" t="s">
        <v>182</v>
      </c>
      <c r="J11" s="133" t="s">
        <v>182</v>
      </c>
      <c r="K11" s="133">
        <v>24619</v>
      </c>
      <c r="L11" s="133" t="s">
        <v>182</v>
      </c>
      <c r="M11" s="133">
        <v>1401</v>
      </c>
      <c r="N11" s="133">
        <v>4</v>
      </c>
      <c r="O11" s="133" t="s">
        <v>182</v>
      </c>
      <c r="P11" s="133" t="s">
        <v>182</v>
      </c>
      <c r="Q11" s="133" t="s">
        <v>182</v>
      </c>
      <c r="R11" s="245">
        <f t="shared" si="0"/>
        <v>26094</v>
      </c>
    </row>
    <row r="12" spans="1:38" ht="11.1" customHeight="1" x14ac:dyDescent="0.25">
      <c r="A12" s="132" t="s">
        <v>160</v>
      </c>
      <c r="B12" s="132" t="s">
        <v>24</v>
      </c>
      <c r="C12" s="133" t="s">
        <v>182</v>
      </c>
      <c r="D12" s="133" t="s">
        <v>182</v>
      </c>
      <c r="E12" s="133" t="s">
        <v>182</v>
      </c>
      <c r="F12" s="133" t="s">
        <v>182</v>
      </c>
      <c r="G12" s="133">
        <v>12</v>
      </c>
      <c r="H12" s="133" t="s">
        <v>182</v>
      </c>
      <c r="I12" s="133" t="s">
        <v>182</v>
      </c>
      <c r="J12" s="133" t="s">
        <v>182</v>
      </c>
      <c r="K12" s="133">
        <v>5088</v>
      </c>
      <c r="L12" s="133" t="s">
        <v>182</v>
      </c>
      <c r="M12" s="133">
        <v>281</v>
      </c>
      <c r="N12" s="133" t="s">
        <v>182</v>
      </c>
      <c r="O12" s="133" t="s">
        <v>182</v>
      </c>
      <c r="P12" s="133" t="s">
        <v>182</v>
      </c>
      <c r="Q12" s="133" t="s">
        <v>182</v>
      </c>
      <c r="R12" s="245">
        <f t="shared" si="0"/>
        <v>5381</v>
      </c>
    </row>
    <row r="13" spans="1:38" ht="11.1" customHeight="1" x14ac:dyDescent="0.25">
      <c r="A13" s="132" t="s">
        <v>30</v>
      </c>
      <c r="B13" s="132" t="s">
        <v>23</v>
      </c>
      <c r="C13" s="133">
        <v>196</v>
      </c>
      <c r="D13" s="133">
        <v>5699</v>
      </c>
      <c r="E13" s="133">
        <v>2965</v>
      </c>
      <c r="F13" s="133">
        <v>21352</v>
      </c>
      <c r="G13" s="133">
        <v>3755</v>
      </c>
      <c r="H13" s="133">
        <v>10</v>
      </c>
      <c r="I13" s="133" t="s">
        <v>182</v>
      </c>
      <c r="J13" s="133" t="s">
        <v>182</v>
      </c>
      <c r="K13" s="133">
        <v>9094</v>
      </c>
      <c r="L13" s="133" t="s">
        <v>182</v>
      </c>
      <c r="M13" s="133" t="s">
        <v>182</v>
      </c>
      <c r="N13" s="133" t="s">
        <v>182</v>
      </c>
      <c r="O13" s="133" t="s">
        <v>182</v>
      </c>
      <c r="P13" s="133" t="s">
        <v>182</v>
      </c>
      <c r="Q13" s="133" t="s">
        <v>182</v>
      </c>
      <c r="R13" s="245">
        <f t="shared" si="0"/>
        <v>43071</v>
      </c>
    </row>
    <row r="14" spans="1:38" ht="11.1" customHeight="1" x14ac:dyDescent="0.25">
      <c r="A14" s="132" t="s">
        <v>30</v>
      </c>
      <c r="B14" s="132" t="s">
        <v>24</v>
      </c>
      <c r="C14" s="133">
        <v>44</v>
      </c>
      <c r="D14" s="133">
        <v>1327</v>
      </c>
      <c r="E14" s="133">
        <v>736</v>
      </c>
      <c r="F14" s="133">
        <v>4955</v>
      </c>
      <c r="G14" s="133">
        <v>780</v>
      </c>
      <c r="H14" s="133">
        <v>2</v>
      </c>
      <c r="I14" s="133" t="s">
        <v>182</v>
      </c>
      <c r="J14" s="133" t="s">
        <v>182</v>
      </c>
      <c r="K14" s="133">
        <v>2307</v>
      </c>
      <c r="L14" s="133" t="s">
        <v>182</v>
      </c>
      <c r="M14" s="133" t="s">
        <v>182</v>
      </c>
      <c r="N14" s="133" t="s">
        <v>182</v>
      </c>
      <c r="O14" s="133" t="s">
        <v>182</v>
      </c>
      <c r="P14" s="133" t="s">
        <v>182</v>
      </c>
      <c r="Q14" s="133" t="s">
        <v>182</v>
      </c>
      <c r="R14" s="245">
        <f t="shared" si="0"/>
        <v>10151</v>
      </c>
    </row>
    <row r="15" spans="1:38" ht="11.1" customHeight="1" x14ac:dyDescent="0.25">
      <c r="A15" s="132" t="s">
        <v>161</v>
      </c>
      <c r="B15" s="132" t="s">
        <v>23</v>
      </c>
      <c r="C15" s="133" t="s">
        <v>182</v>
      </c>
      <c r="D15" s="133">
        <v>3</v>
      </c>
      <c r="E15" s="133">
        <v>1</v>
      </c>
      <c r="F15" s="133" t="s">
        <v>182</v>
      </c>
      <c r="G15" s="133" t="s">
        <v>182</v>
      </c>
      <c r="H15" s="133" t="s">
        <v>182</v>
      </c>
      <c r="I15" s="133" t="s">
        <v>182</v>
      </c>
      <c r="J15" s="133" t="s">
        <v>182</v>
      </c>
      <c r="K15" s="133" t="s">
        <v>182</v>
      </c>
      <c r="L15" s="133" t="s">
        <v>182</v>
      </c>
      <c r="M15" s="133" t="s">
        <v>182</v>
      </c>
      <c r="N15" s="133" t="s">
        <v>182</v>
      </c>
      <c r="O15" s="133" t="s">
        <v>182</v>
      </c>
      <c r="P15" s="133" t="s">
        <v>182</v>
      </c>
      <c r="Q15" s="133" t="s">
        <v>182</v>
      </c>
      <c r="R15" s="245">
        <f t="shared" si="0"/>
        <v>4</v>
      </c>
      <c r="AL15" s="137"/>
    </row>
    <row r="16" spans="1:38" ht="11.1" customHeight="1" x14ac:dyDescent="0.25">
      <c r="A16" s="132" t="s">
        <v>161</v>
      </c>
      <c r="B16" s="132" t="s">
        <v>24</v>
      </c>
      <c r="C16" s="133" t="s">
        <v>182</v>
      </c>
      <c r="D16" s="133" t="s">
        <v>182</v>
      </c>
      <c r="E16" s="133" t="s">
        <v>182</v>
      </c>
      <c r="F16" s="133" t="s">
        <v>182</v>
      </c>
      <c r="G16" s="133" t="s">
        <v>182</v>
      </c>
      <c r="H16" s="133" t="s">
        <v>182</v>
      </c>
      <c r="I16" s="133" t="s">
        <v>182</v>
      </c>
      <c r="J16" s="133" t="s">
        <v>182</v>
      </c>
      <c r="K16" s="133" t="s">
        <v>182</v>
      </c>
      <c r="L16" s="133" t="s">
        <v>182</v>
      </c>
      <c r="M16" s="133" t="s">
        <v>182</v>
      </c>
      <c r="N16" s="133" t="s">
        <v>182</v>
      </c>
      <c r="O16" s="133" t="s">
        <v>182</v>
      </c>
      <c r="P16" s="133" t="s">
        <v>182</v>
      </c>
      <c r="Q16" s="133" t="s">
        <v>182</v>
      </c>
      <c r="R16" s="245">
        <f t="shared" si="0"/>
        <v>0</v>
      </c>
      <c r="AL16" s="137"/>
    </row>
    <row r="17" spans="1:38" ht="11.1" customHeight="1" x14ac:dyDescent="0.25">
      <c r="A17" s="132" t="s">
        <v>31</v>
      </c>
      <c r="B17" s="132" t="s">
        <v>23</v>
      </c>
      <c r="C17" s="133">
        <v>12</v>
      </c>
      <c r="D17" s="133" t="s">
        <v>182</v>
      </c>
      <c r="E17" s="133" t="s">
        <v>182</v>
      </c>
      <c r="F17" s="133" t="s">
        <v>182</v>
      </c>
      <c r="G17" s="133" t="s">
        <v>182</v>
      </c>
      <c r="H17" s="133" t="s">
        <v>182</v>
      </c>
      <c r="I17" s="133" t="s">
        <v>182</v>
      </c>
      <c r="J17" s="133" t="s">
        <v>182</v>
      </c>
      <c r="K17" s="133" t="s">
        <v>182</v>
      </c>
      <c r="L17" s="133" t="s">
        <v>182</v>
      </c>
      <c r="M17" s="133" t="s">
        <v>182</v>
      </c>
      <c r="N17" s="133" t="s">
        <v>182</v>
      </c>
      <c r="O17" s="133" t="s">
        <v>182</v>
      </c>
      <c r="P17" s="133" t="s">
        <v>182</v>
      </c>
      <c r="Q17" s="133" t="s">
        <v>182</v>
      </c>
      <c r="R17" s="245">
        <f t="shared" si="0"/>
        <v>12</v>
      </c>
      <c r="AL17" s="137"/>
    </row>
    <row r="18" spans="1:38" ht="11.1" customHeight="1" x14ac:dyDescent="0.25">
      <c r="A18" s="132" t="s">
        <v>31</v>
      </c>
      <c r="B18" s="132" t="s">
        <v>24</v>
      </c>
      <c r="C18" s="133">
        <v>2</v>
      </c>
      <c r="D18" s="133" t="s">
        <v>182</v>
      </c>
      <c r="E18" s="133" t="s">
        <v>182</v>
      </c>
      <c r="F18" s="133" t="s">
        <v>182</v>
      </c>
      <c r="G18" s="133" t="s">
        <v>182</v>
      </c>
      <c r="H18" s="133" t="s">
        <v>182</v>
      </c>
      <c r="I18" s="133" t="s">
        <v>182</v>
      </c>
      <c r="J18" s="133" t="s">
        <v>182</v>
      </c>
      <c r="K18" s="133" t="s">
        <v>182</v>
      </c>
      <c r="L18" s="133" t="s">
        <v>182</v>
      </c>
      <c r="M18" s="133" t="s">
        <v>182</v>
      </c>
      <c r="N18" s="133" t="s">
        <v>182</v>
      </c>
      <c r="O18" s="133" t="s">
        <v>182</v>
      </c>
      <c r="P18" s="133" t="s">
        <v>182</v>
      </c>
      <c r="Q18" s="133" t="s">
        <v>182</v>
      </c>
      <c r="R18" s="245">
        <f t="shared" si="0"/>
        <v>2</v>
      </c>
      <c r="AL18" s="137"/>
    </row>
    <row r="19" spans="1:38" ht="11.1" customHeight="1" x14ac:dyDescent="0.25">
      <c r="A19" s="132" t="s">
        <v>39</v>
      </c>
      <c r="B19" s="132" t="s">
        <v>23</v>
      </c>
      <c r="C19" s="133">
        <v>1195</v>
      </c>
      <c r="D19" s="133">
        <v>18459</v>
      </c>
      <c r="E19" s="133">
        <v>15335</v>
      </c>
      <c r="F19" s="133">
        <v>14819</v>
      </c>
      <c r="G19" s="133">
        <v>8537</v>
      </c>
      <c r="H19" s="133">
        <v>206</v>
      </c>
      <c r="I19" s="133" t="s">
        <v>182</v>
      </c>
      <c r="J19" s="133" t="s">
        <v>182</v>
      </c>
      <c r="K19" s="133">
        <v>81509</v>
      </c>
      <c r="L19" s="133" t="s">
        <v>182</v>
      </c>
      <c r="M19" s="133">
        <v>12</v>
      </c>
      <c r="N19" s="133" t="s">
        <v>182</v>
      </c>
      <c r="O19" s="133" t="s">
        <v>182</v>
      </c>
      <c r="P19" s="133" t="s">
        <v>182</v>
      </c>
      <c r="Q19" s="133" t="s">
        <v>182</v>
      </c>
      <c r="R19" s="245">
        <f t="shared" si="0"/>
        <v>140072</v>
      </c>
      <c r="AL19" s="137"/>
    </row>
    <row r="20" spans="1:38" ht="11.1" customHeight="1" x14ac:dyDescent="0.25">
      <c r="A20" s="132" t="s">
        <v>39</v>
      </c>
      <c r="B20" s="132" t="s">
        <v>24</v>
      </c>
      <c r="C20" s="133">
        <v>261</v>
      </c>
      <c r="D20" s="133">
        <v>4067</v>
      </c>
      <c r="E20" s="133">
        <v>3506</v>
      </c>
      <c r="F20" s="133">
        <v>3409</v>
      </c>
      <c r="G20" s="133">
        <v>1843</v>
      </c>
      <c r="H20" s="133">
        <v>57</v>
      </c>
      <c r="I20" s="133" t="s">
        <v>182</v>
      </c>
      <c r="J20" s="133" t="s">
        <v>182</v>
      </c>
      <c r="K20" s="133">
        <v>20074</v>
      </c>
      <c r="L20" s="133" t="s">
        <v>182</v>
      </c>
      <c r="M20" s="133">
        <v>2</v>
      </c>
      <c r="N20" s="133" t="s">
        <v>182</v>
      </c>
      <c r="O20" s="133" t="s">
        <v>182</v>
      </c>
      <c r="P20" s="133" t="s">
        <v>182</v>
      </c>
      <c r="Q20" s="133" t="s">
        <v>182</v>
      </c>
      <c r="R20" s="245">
        <f t="shared" si="0"/>
        <v>33219</v>
      </c>
      <c r="AL20" s="137"/>
    </row>
    <row r="21" spans="1:38" ht="11.1" customHeight="1" x14ac:dyDescent="0.25">
      <c r="A21" s="132" t="s">
        <v>124</v>
      </c>
      <c r="B21" s="132" t="s">
        <v>23</v>
      </c>
      <c r="C21" s="133" t="s">
        <v>182</v>
      </c>
      <c r="D21" s="133" t="s">
        <v>182</v>
      </c>
      <c r="E21" s="133" t="s">
        <v>182</v>
      </c>
      <c r="F21" s="133" t="s">
        <v>182</v>
      </c>
      <c r="G21" s="133">
        <v>1129</v>
      </c>
      <c r="H21" s="133">
        <v>338</v>
      </c>
      <c r="I21" s="133" t="s">
        <v>182</v>
      </c>
      <c r="J21" s="133" t="s">
        <v>182</v>
      </c>
      <c r="K21" s="133">
        <v>8201</v>
      </c>
      <c r="L21" s="133" t="s">
        <v>182</v>
      </c>
      <c r="M21" s="133">
        <v>4</v>
      </c>
      <c r="N21" s="133" t="s">
        <v>182</v>
      </c>
      <c r="O21" s="133" t="s">
        <v>182</v>
      </c>
      <c r="P21" s="133" t="s">
        <v>182</v>
      </c>
      <c r="Q21" s="133" t="s">
        <v>182</v>
      </c>
      <c r="R21" s="245">
        <f t="shared" si="0"/>
        <v>9672</v>
      </c>
      <c r="AL21" s="137"/>
    </row>
    <row r="22" spans="1:38" ht="11.1" customHeight="1" x14ac:dyDescent="0.25">
      <c r="A22" s="132" t="s">
        <v>124</v>
      </c>
      <c r="B22" s="132" t="s">
        <v>24</v>
      </c>
      <c r="C22" s="133" t="s">
        <v>182</v>
      </c>
      <c r="D22" s="133" t="s">
        <v>182</v>
      </c>
      <c r="E22" s="133" t="s">
        <v>182</v>
      </c>
      <c r="F22" s="133" t="s">
        <v>182</v>
      </c>
      <c r="G22" s="133">
        <v>221</v>
      </c>
      <c r="H22" s="133">
        <v>85</v>
      </c>
      <c r="I22" s="133" t="s">
        <v>182</v>
      </c>
      <c r="J22" s="133" t="s">
        <v>182</v>
      </c>
      <c r="K22" s="133">
        <v>1733</v>
      </c>
      <c r="L22" s="133" t="s">
        <v>182</v>
      </c>
      <c r="M22" s="133">
        <v>1</v>
      </c>
      <c r="N22" s="133" t="s">
        <v>182</v>
      </c>
      <c r="O22" s="133" t="s">
        <v>182</v>
      </c>
      <c r="P22" s="133" t="s">
        <v>182</v>
      </c>
      <c r="Q22" s="133" t="s">
        <v>182</v>
      </c>
      <c r="R22" s="245">
        <f t="shared" si="0"/>
        <v>2040</v>
      </c>
      <c r="AL22" s="137"/>
    </row>
    <row r="23" spans="1:38" ht="11.1" customHeight="1" x14ac:dyDescent="0.25">
      <c r="A23" s="132" t="s">
        <v>42</v>
      </c>
      <c r="B23" s="132" t="s">
        <v>23</v>
      </c>
      <c r="C23" s="133" t="s">
        <v>182</v>
      </c>
      <c r="D23" s="133" t="s">
        <v>182</v>
      </c>
      <c r="E23" s="133" t="s">
        <v>182</v>
      </c>
      <c r="F23" s="133" t="s">
        <v>182</v>
      </c>
      <c r="G23" s="133" t="s">
        <v>182</v>
      </c>
      <c r="H23" s="133" t="s">
        <v>182</v>
      </c>
      <c r="I23" s="133" t="s">
        <v>182</v>
      </c>
      <c r="J23" s="133" t="s">
        <v>182</v>
      </c>
      <c r="K23" s="133" t="s">
        <v>182</v>
      </c>
      <c r="L23" s="133" t="s">
        <v>182</v>
      </c>
      <c r="M23" s="133" t="s">
        <v>182</v>
      </c>
      <c r="N23" s="133">
        <v>30</v>
      </c>
      <c r="O23" s="133" t="s">
        <v>182</v>
      </c>
      <c r="P23" s="133" t="s">
        <v>182</v>
      </c>
      <c r="Q23" s="133" t="s">
        <v>182</v>
      </c>
      <c r="R23" s="245">
        <f t="shared" si="0"/>
        <v>30</v>
      </c>
      <c r="AL23" s="137"/>
    </row>
    <row r="24" spans="1:38" ht="11.1" customHeight="1" x14ac:dyDescent="0.25">
      <c r="A24" s="132" t="s">
        <v>42</v>
      </c>
      <c r="B24" s="132" t="s">
        <v>24</v>
      </c>
      <c r="C24" s="133" t="s">
        <v>182</v>
      </c>
      <c r="D24" s="133" t="s">
        <v>182</v>
      </c>
      <c r="E24" s="133" t="s">
        <v>182</v>
      </c>
      <c r="F24" s="133" t="s">
        <v>182</v>
      </c>
      <c r="G24" s="133" t="s">
        <v>182</v>
      </c>
      <c r="H24" s="133" t="s">
        <v>182</v>
      </c>
      <c r="I24" s="133" t="s">
        <v>182</v>
      </c>
      <c r="J24" s="133" t="s">
        <v>182</v>
      </c>
      <c r="K24" s="133" t="s">
        <v>182</v>
      </c>
      <c r="L24" s="133" t="s">
        <v>182</v>
      </c>
      <c r="M24" s="133" t="s">
        <v>182</v>
      </c>
      <c r="N24" s="133">
        <v>7</v>
      </c>
      <c r="O24" s="133" t="s">
        <v>182</v>
      </c>
      <c r="P24" s="133" t="s">
        <v>182</v>
      </c>
      <c r="Q24" s="133" t="s">
        <v>182</v>
      </c>
      <c r="R24" s="245">
        <f t="shared" si="0"/>
        <v>7</v>
      </c>
      <c r="AL24" s="137"/>
    </row>
    <row r="25" spans="1:38" ht="11.1" customHeight="1" x14ac:dyDescent="0.25">
      <c r="A25" s="330" t="s">
        <v>43</v>
      </c>
      <c r="B25" s="132" t="s">
        <v>23</v>
      </c>
      <c r="C25" s="133" t="s">
        <v>182</v>
      </c>
      <c r="D25" s="133" t="s">
        <v>182</v>
      </c>
      <c r="E25" s="133" t="s">
        <v>182</v>
      </c>
      <c r="F25" s="133" t="s">
        <v>182</v>
      </c>
      <c r="G25" s="133" t="s">
        <v>182</v>
      </c>
      <c r="H25" s="133" t="s">
        <v>182</v>
      </c>
      <c r="I25" s="133" t="s">
        <v>182</v>
      </c>
      <c r="J25" s="133" t="s">
        <v>182</v>
      </c>
      <c r="K25" s="133" t="s">
        <v>182</v>
      </c>
      <c r="L25" s="133" t="s">
        <v>182</v>
      </c>
      <c r="M25" s="133" t="s">
        <v>182</v>
      </c>
      <c r="N25" s="133">
        <v>14</v>
      </c>
      <c r="O25" s="133" t="s">
        <v>182</v>
      </c>
      <c r="P25" s="133" t="s">
        <v>182</v>
      </c>
      <c r="Q25" s="133" t="s">
        <v>182</v>
      </c>
      <c r="R25" s="245">
        <f t="shared" si="0"/>
        <v>14</v>
      </c>
      <c r="AL25" s="137"/>
    </row>
    <row r="26" spans="1:38" ht="11.1" customHeight="1" x14ac:dyDescent="0.25">
      <c r="A26" s="330" t="s">
        <v>43</v>
      </c>
      <c r="B26" s="132" t="s">
        <v>24</v>
      </c>
      <c r="C26" s="133" t="s">
        <v>182</v>
      </c>
      <c r="D26" s="133" t="s">
        <v>182</v>
      </c>
      <c r="E26" s="133" t="s">
        <v>182</v>
      </c>
      <c r="F26" s="133" t="s">
        <v>182</v>
      </c>
      <c r="G26" s="133" t="s">
        <v>182</v>
      </c>
      <c r="H26" s="133" t="s">
        <v>182</v>
      </c>
      <c r="I26" s="133" t="s">
        <v>182</v>
      </c>
      <c r="J26" s="133" t="s">
        <v>182</v>
      </c>
      <c r="K26" s="133" t="s">
        <v>182</v>
      </c>
      <c r="L26" s="133" t="s">
        <v>182</v>
      </c>
      <c r="M26" s="133" t="s">
        <v>182</v>
      </c>
      <c r="N26" s="133">
        <v>3</v>
      </c>
      <c r="O26" s="133" t="s">
        <v>182</v>
      </c>
      <c r="P26" s="133" t="s">
        <v>182</v>
      </c>
      <c r="Q26" s="133" t="s">
        <v>182</v>
      </c>
      <c r="R26" s="245">
        <f t="shared" si="0"/>
        <v>3</v>
      </c>
      <c r="AL26" s="137"/>
    </row>
    <row r="27" spans="1:38" ht="11.1" customHeight="1" x14ac:dyDescent="0.25">
      <c r="A27" s="132" t="s">
        <v>162</v>
      </c>
      <c r="B27" s="132" t="s">
        <v>23</v>
      </c>
      <c r="C27" s="133" t="s">
        <v>182</v>
      </c>
      <c r="D27" s="133" t="s">
        <v>182</v>
      </c>
      <c r="E27" s="133" t="s">
        <v>182</v>
      </c>
      <c r="F27" s="133" t="s">
        <v>182</v>
      </c>
      <c r="G27" s="133">
        <v>2</v>
      </c>
      <c r="H27" s="133">
        <v>10</v>
      </c>
      <c r="I27" s="133" t="s">
        <v>182</v>
      </c>
      <c r="J27" s="133" t="s">
        <v>182</v>
      </c>
      <c r="K27" s="133">
        <v>2268</v>
      </c>
      <c r="L27" s="133" t="s">
        <v>182</v>
      </c>
      <c r="M27" s="133">
        <v>22</v>
      </c>
      <c r="N27" s="133">
        <v>3</v>
      </c>
      <c r="O27" s="133" t="s">
        <v>182</v>
      </c>
      <c r="P27" s="133" t="s">
        <v>182</v>
      </c>
      <c r="Q27" s="133" t="s">
        <v>182</v>
      </c>
      <c r="R27" s="245">
        <f t="shared" si="0"/>
        <v>2305</v>
      </c>
    </row>
    <row r="28" spans="1:38" ht="11.1" customHeight="1" x14ac:dyDescent="0.25">
      <c r="A28" s="132" t="s">
        <v>162</v>
      </c>
      <c r="B28" s="132" t="s">
        <v>24</v>
      </c>
      <c r="C28" s="133" t="s">
        <v>182</v>
      </c>
      <c r="D28" s="133" t="s">
        <v>182</v>
      </c>
      <c r="E28" s="133" t="s">
        <v>182</v>
      </c>
      <c r="F28" s="133" t="s">
        <v>182</v>
      </c>
      <c r="G28" s="133" t="s">
        <v>182</v>
      </c>
      <c r="H28" s="133">
        <v>2</v>
      </c>
      <c r="I28" s="133" t="s">
        <v>182</v>
      </c>
      <c r="J28" s="133" t="s">
        <v>182</v>
      </c>
      <c r="K28" s="133">
        <v>462</v>
      </c>
      <c r="L28" s="133" t="s">
        <v>182</v>
      </c>
      <c r="M28" s="133">
        <v>4</v>
      </c>
      <c r="N28" s="133" t="s">
        <v>182</v>
      </c>
      <c r="O28" s="133" t="s">
        <v>182</v>
      </c>
      <c r="P28" s="133" t="s">
        <v>182</v>
      </c>
      <c r="Q28" s="133" t="s">
        <v>182</v>
      </c>
      <c r="R28" s="245">
        <f t="shared" si="0"/>
        <v>468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</row>
    <row r="29" spans="1:38" ht="11.1" customHeight="1" x14ac:dyDescent="0.25">
      <c r="A29" s="132" t="s">
        <v>45</v>
      </c>
      <c r="B29" s="132" t="s">
        <v>23</v>
      </c>
      <c r="C29" s="133" t="s">
        <v>182</v>
      </c>
      <c r="D29" s="133">
        <v>2</v>
      </c>
      <c r="E29" s="133" t="s">
        <v>182</v>
      </c>
      <c r="F29" s="133" t="s">
        <v>182</v>
      </c>
      <c r="G29" s="133" t="s">
        <v>182</v>
      </c>
      <c r="H29" s="133" t="s">
        <v>182</v>
      </c>
      <c r="I29" s="133" t="s">
        <v>182</v>
      </c>
      <c r="J29" s="133" t="s">
        <v>182</v>
      </c>
      <c r="K29" s="133">
        <v>1</v>
      </c>
      <c r="L29" s="133" t="s">
        <v>182</v>
      </c>
      <c r="M29" s="133">
        <v>1</v>
      </c>
      <c r="N29" s="133" t="s">
        <v>182</v>
      </c>
      <c r="O29" s="133" t="s">
        <v>182</v>
      </c>
      <c r="P29" s="133" t="s">
        <v>182</v>
      </c>
      <c r="Q29" s="133" t="s">
        <v>182</v>
      </c>
      <c r="R29" s="245">
        <f t="shared" si="0"/>
        <v>4</v>
      </c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</row>
    <row r="30" spans="1:38" ht="11.1" customHeight="1" x14ac:dyDescent="0.25">
      <c r="A30" s="132" t="s">
        <v>45</v>
      </c>
      <c r="B30" s="132" t="s">
        <v>24</v>
      </c>
      <c r="C30" s="133" t="s">
        <v>182</v>
      </c>
      <c r="D30" s="133" t="s">
        <v>182</v>
      </c>
      <c r="E30" s="133" t="s">
        <v>182</v>
      </c>
      <c r="F30" s="133" t="s">
        <v>182</v>
      </c>
      <c r="G30" s="133" t="s">
        <v>182</v>
      </c>
      <c r="H30" s="133" t="s">
        <v>182</v>
      </c>
      <c r="I30" s="133" t="s">
        <v>182</v>
      </c>
      <c r="J30" s="133" t="s">
        <v>182</v>
      </c>
      <c r="K30" s="133" t="s">
        <v>182</v>
      </c>
      <c r="L30" s="133" t="s">
        <v>182</v>
      </c>
      <c r="M30" s="133" t="s">
        <v>182</v>
      </c>
      <c r="N30" s="133" t="s">
        <v>182</v>
      </c>
      <c r="O30" s="133" t="s">
        <v>182</v>
      </c>
      <c r="P30" s="133" t="s">
        <v>182</v>
      </c>
      <c r="Q30" s="133" t="s">
        <v>182</v>
      </c>
      <c r="R30" s="245">
        <f t="shared" si="0"/>
        <v>0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</row>
    <row r="31" spans="1:38" ht="11.1" customHeight="1" x14ac:dyDescent="0.25">
      <c r="A31" s="132" t="s">
        <v>163</v>
      </c>
      <c r="B31" s="132" t="s">
        <v>23</v>
      </c>
      <c r="C31" s="133">
        <v>23</v>
      </c>
      <c r="D31" s="133" t="s">
        <v>182</v>
      </c>
      <c r="E31" s="133" t="s">
        <v>182</v>
      </c>
      <c r="F31" s="133" t="s">
        <v>182</v>
      </c>
      <c r="G31" s="133" t="s">
        <v>182</v>
      </c>
      <c r="H31" s="133" t="s">
        <v>182</v>
      </c>
      <c r="I31" s="133" t="s">
        <v>182</v>
      </c>
      <c r="J31" s="133" t="s">
        <v>182</v>
      </c>
      <c r="K31" s="133" t="s">
        <v>182</v>
      </c>
      <c r="L31" s="133" t="s">
        <v>182</v>
      </c>
      <c r="M31" s="133" t="s">
        <v>182</v>
      </c>
      <c r="N31" s="133" t="s">
        <v>182</v>
      </c>
      <c r="O31" s="133" t="s">
        <v>182</v>
      </c>
      <c r="P31" s="133" t="s">
        <v>182</v>
      </c>
      <c r="Q31" s="133" t="s">
        <v>182</v>
      </c>
      <c r="R31" s="245">
        <f t="shared" si="0"/>
        <v>23</v>
      </c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</row>
    <row r="32" spans="1:38" ht="11.1" customHeight="1" x14ac:dyDescent="0.25">
      <c r="A32" s="132" t="s">
        <v>163</v>
      </c>
      <c r="B32" s="132" t="s">
        <v>24</v>
      </c>
      <c r="C32" s="133">
        <v>4</v>
      </c>
      <c r="D32" s="133" t="s">
        <v>182</v>
      </c>
      <c r="E32" s="133" t="s">
        <v>182</v>
      </c>
      <c r="F32" s="133" t="s">
        <v>182</v>
      </c>
      <c r="G32" s="133" t="s">
        <v>182</v>
      </c>
      <c r="H32" s="133" t="s">
        <v>182</v>
      </c>
      <c r="I32" s="133" t="s">
        <v>182</v>
      </c>
      <c r="J32" s="133" t="s">
        <v>182</v>
      </c>
      <c r="K32" s="133" t="s">
        <v>182</v>
      </c>
      <c r="L32" s="133" t="s">
        <v>182</v>
      </c>
      <c r="M32" s="133" t="s">
        <v>182</v>
      </c>
      <c r="N32" s="133" t="s">
        <v>182</v>
      </c>
      <c r="O32" s="133" t="s">
        <v>182</v>
      </c>
      <c r="P32" s="133" t="s">
        <v>182</v>
      </c>
      <c r="Q32" s="133" t="s">
        <v>182</v>
      </c>
      <c r="R32" s="245">
        <f t="shared" si="0"/>
        <v>4</v>
      </c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</row>
    <row r="33" spans="1:37" ht="11.1" customHeight="1" x14ac:dyDescent="0.25">
      <c r="A33" s="132" t="s">
        <v>164</v>
      </c>
      <c r="B33" s="132" t="s">
        <v>23</v>
      </c>
      <c r="C33" s="133" t="s">
        <v>182</v>
      </c>
      <c r="D33" s="133" t="s">
        <v>182</v>
      </c>
      <c r="E33" s="133" t="s">
        <v>182</v>
      </c>
      <c r="F33" s="133" t="s">
        <v>182</v>
      </c>
      <c r="G33" s="133" t="s">
        <v>182</v>
      </c>
      <c r="H33" s="133" t="s">
        <v>182</v>
      </c>
      <c r="I33" s="133" t="s">
        <v>182</v>
      </c>
      <c r="J33" s="133" t="s">
        <v>182</v>
      </c>
      <c r="K33" s="133" t="s">
        <v>182</v>
      </c>
      <c r="L33" s="133" t="s">
        <v>182</v>
      </c>
      <c r="M33" s="133" t="s">
        <v>182</v>
      </c>
      <c r="N33" s="133">
        <v>23390</v>
      </c>
      <c r="O33" s="133">
        <v>4428</v>
      </c>
      <c r="P33" s="133" t="s">
        <v>182</v>
      </c>
      <c r="Q33" s="133" t="s">
        <v>182</v>
      </c>
      <c r="R33" s="245">
        <f t="shared" si="0"/>
        <v>27818</v>
      </c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</row>
    <row r="34" spans="1:37" ht="11.1" customHeight="1" x14ac:dyDescent="0.25">
      <c r="A34" s="132" t="s">
        <v>164</v>
      </c>
      <c r="B34" s="132" t="s">
        <v>24</v>
      </c>
      <c r="C34" s="133" t="s">
        <v>182</v>
      </c>
      <c r="D34" s="133" t="s">
        <v>182</v>
      </c>
      <c r="E34" s="133" t="s">
        <v>182</v>
      </c>
      <c r="F34" s="133" t="s">
        <v>182</v>
      </c>
      <c r="G34" s="133" t="s">
        <v>182</v>
      </c>
      <c r="H34" s="133" t="s">
        <v>182</v>
      </c>
      <c r="I34" s="133" t="s">
        <v>182</v>
      </c>
      <c r="J34" s="133" t="s">
        <v>182</v>
      </c>
      <c r="K34" s="133" t="s">
        <v>182</v>
      </c>
      <c r="L34" s="133" t="s">
        <v>182</v>
      </c>
      <c r="M34" s="133" t="s">
        <v>182</v>
      </c>
      <c r="N34" s="133">
        <v>4296</v>
      </c>
      <c r="O34" s="133">
        <v>762</v>
      </c>
      <c r="P34" s="133" t="s">
        <v>182</v>
      </c>
      <c r="Q34" s="133" t="s">
        <v>182</v>
      </c>
      <c r="R34" s="245">
        <f t="shared" si="0"/>
        <v>5058</v>
      </c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</row>
    <row r="35" spans="1:37" ht="11.1" customHeight="1" x14ac:dyDescent="0.25">
      <c r="A35" s="132" t="s">
        <v>53</v>
      </c>
      <c r="B35" s="132" t="s">
        <v>23</v>
      </c>
      <c r="C35" s="133" t="s">
        <v>182</v>
      </c>
      <c r="D35" s="133" t="s">
        <v>182</v>
      </c>
      <c r="E35" s="133" t="s">
        <v>182</v>
      </c>
      <c r="F35" s="133" t="s">
        <v>182</v>
      </c>
      <c r="G35" s="133" t="s">
        <v>182</v>
      </c>
      <c r="H35" s="133">
        <v>7162</v>
      </c>
      <c r="I35" s="133" t="s">
        <v>182</v>
      </c>
      <c r="J35" s="133" t="s">
        <v>182</v>
      </c>
      <c r="K35" s="133">
        <v>363476</v>
      </c>
      <c r="L35" s="133" t="s">
        <v>182</v>
      </c>
      <c r="M35" s="133">
        <v>60454</v>
      </c>
      <c r="N35" s="133">
        <v>2485</v>
      </c>
      <c r="O35" s="133" t="s">
        <v>182</v>
      </c>
      <c r="P35" s="133" t="s">
        <v>182</v>
      </c>
      <c r="Q35" s="133" t="s">
        <v>182</v>
      </c>
      <c r="R35" s="245">
        <f t="shared" si="0"/>
        <v>433577</v>
      </c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</row>
    <row r="36" spans="1:37" ht="11.1" customHeight="1" x14ac:dyDescent="0.25">
      <c r="A36" s="132" t="s">
        <v>53</v>
      </c>
      <c r="B36" s="132" t="s">
        <v>24</v>
      </c>
      <c r="C36" s="133" t="s">
        <v>182</v>
      </c>
      <c r="D36" s="133" t="s">
        <v>182</v>
      </c>
      <c r="E36" s="133" t="s">
        <v>182</v>
      </c>
      <c r="F36" s="133" t="s">
        <v>182</v>
      </c>
      <c r="G36" s="133" t="s">
        <v>182</v>
      </c>
      <c r="H36" s="133">
        <v>1468</v>
      </c>
      <c r="I36" s="133" t="s">
        <v>182</v>
      </c>
      <c r="J36" s="133" t="s">
        <v>182</v>
      </c>
      <c r="K36" s="133">
        <v>70494</v>
      </c>
      <c r="L36" s="133" t="s">
        <v>182</v>
      </c>
      <c r="M36" s="133">
        <v>12531</v>
      </c>
      <c r="N36" s="133">
        <v>404</v>
      </c>
      <c r="O36" s="133" t="s">
        <v>182</v>
      </c>
      <c r="P36" s="133" t="s">
        <v>182</v>
      </c>
      <c r="Q36" s="133" t="s">
        <v>182</v>
      </c>
      <c r="R36" s="245">
        <f t="shared" si="0"/>
        <v>84897</v>
      </c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1.1" customHeight="1" x14ac:dyDescent="0.25">
      <c r="A37" s="132" t="s">
        <v>126</v>
      </c>
      <c r="B37" s="132" t="s">
        <v>23</v>
      </c>
      <c r="C37" s="133" t="s">
        <v>182</v>
      </c>
      <c r="D37" s="133" t="s">
        <v>182</v>
      </c>
      <c r="E37" s="133">
        <v>283</v>
      </c>
      <c r="F37" s="133">
        <v>2</v>
      </c>
      <c r="G37" s="133">
        <v>3</v>
      </c>
      <c r="H37" s="133" t="s">
        <v>182</v>
      </c>
      <c r="I37" s="133" t="s">
        <v>182</v>
      </c>
      <c r="J37" s="133" t="s">
        <v>182</v>
      </c>
      <c r="K37" s="133" t="s">
        <v>182</v>
      </c>
      <c r="L37" s="133" t="s">
        <v>182</v>
      </c>
      <c r="M37" s="133" t="s">
        <v>182</v>
      </c>
      <c r="N37" s="133" t="s">
        <v>182</v>
      </c>
      <c r="O37" s="133" t="s">
        <v>182</v>
      </c>
      <c r="P37" s="133" t="s">
        <v>182</v>
      </c>
      <c r="Q37" s="133" t="s">
        <v>182</v>
      </c>
      <c r="R37" s="245">
        <f t="shared" si="0"/>
        <v>288</v>
      </c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</row>
    <row r="38" spans="1:37" ht="11.1" customHeight="1" x14ac:dyDescent="0.25">
      <c r="A38" s="325" t="s">
        <v>126</v>
      </c>
      <c r="B38" s="325" t="s">
        <v>24</v>
      </c>
      <c r="C38" s="326" t="s">
        <v>182</v>
      </c>
      <c r="D38" s="326" t="s">
        <v>182</v>
      </c>
      <c r="E38" s="326">
        <v>70</v>
      </c>
      <c r="F38" s="326" t="s">
        <v>182</v>
      </c>
      <c r="G38" s="326">
        <v>1</v>
      </c>
      <c r="H38" s="326" t="s">
        <v>182</v>
      </c>
      <c r="I38" s="326" t="s">
        <v>182</v>
      </c>
      <c r="J38" s="326" t="s">
        <v>182</v>
      </c>
      <c r="K38" s="326" t="s">
        <v>182</v>
      </c>
      <c r="L38" s="326" t="s">
        <v>182</v>
      </c>
      <c r="M38" s="326" t="s">
        <v>182</v>
      </c>
      <c r="N38" s="326" t="s">
        <v>182</v>
      </c>
      <c r="O38" s="326" t="s">
        <v>182</v>
      </c>
      <c r="P38" s="326" t="s">
        <v>182</v>
      </c>
      <c r="Q38" s="326" t="s">
        <v>182</v>
      </c>
      <c r="R38" s="252">
        <f t="shared" si="0"/>
        <v>71</v>
      </c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</row>
    <row r="39" spans="1:37" ht="11.1" customHeight="1" x14ac:dyDescent="0.25">
      <c r="A39" s="132"/>
      <c r="B39" s="132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258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</row>
    <row r="40" spans="1:37" ht="11.1" customHeight="1" x14ac:dyDescent="0.25">
      <c r="A40" s="132" t="s">
        <v>129</v>
      </c>
      <c r="B40" s="132" t="s">
        <v>23</v>
      </c>
      <c r="C40" s="133" t="s">
        <v>182</v>
      </c>
      <c r="D40" s="133" t="s">
        <v>182</v>
      </c>
      <c r="E40" s="133" t="s">
        <v>182</v>
      </c>
      <c r="F40" s="133" t="s">
        <v>182</v>
      </c>
      <c r="G40" s="133" t="s">
        <v>182</v>
      </c>
      <c r="H40" s="133" t="s">
        <v>182</v>
      </c>
      <c r="I40" s="133" t="s">
        <v>182</v>
      </c>
      <c r="J40" s="133" t="s">
        <v>182</v>
      </c>
      <c r="K40" s="133">
        <v>1</v>
      </c>
      <c r="L40" s="133" t="s">
        <v>182</v>
      </c>
      <c r="M40" s="133" t="s">
        <v>182</v>
      </c>
      <c r="N40" s="133" t="s">
        <v>182</v>
      </c>
      <c r="O40" s="133" t="s">
        <v>182</v>
      </c>
      <c r="P40" s="133" t="s">
        <v>182</v>
      </c>
      <c r="Q40" s="133" t="s">
        <v>182</v>
      </c>
      <c r="R40" s="245">
        <f t="shared" si="0"/>
        <v>1</v>
      </c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</row>
    <row r="41" spans="1:37" ht="11.1" customHeight="1" x14ac:dyDescent="0.25">
      <c r="A41" s="132" t="s">
        <v>129</v>
      </c>
      <c r="B41" s="132" t="s">
        <v>24</v>
      </c>
      <c r="C41" s="133" t="s">
        <v>182</v>
      </c>
      <c r="D41" s="133" t="s">
        <v>182</v>
      </c>
      <c r="E41" s="133" t="s">
        <v>182</v>
      </c>
      <c r="F41" s="133" t="s">
        <v>182</v>
      </c>
      <c r="G41" s="133" t="s">
        <v>182</v>
      </c>
      <c r="H41" s="133" t="s">
        <v>182</v>
      </c>
      <c r="I41" s="133" t="s">
        <v>182</v>
      </c>
      <c r="J41" s="133" t="s">
        <v>182</v>
      </c>
      <c r="K41" s="133" t="s">
        <v>182</v>
      </c>
      <c r="L41" s="133" t="s">
        <v>182</v>
      </c>
      <c r="M41" s="133" t="s">
        <v>182</v>
      </c>
      <c r="N41" s="133" t="s">
        <v>182</v>
      </c>
      <c r="O41" s="133" t="s">
        <v>182</v>
      </c>
      <c r="P41" s="133" t="s">
        <v>182</v>
      </c>
      <c r="Q41" s="133" t="s">
        <v>182</v>
      </c>
      <c r="R41" s="245">
        <f t="shared" si="0"/>
        <v>0</v>
      </c>
    </row>
    <row r="42" spans="1:37" ht="11.1" customHeight="1" x14ac:dyDescent="0.25">
      <c r="A42" s="132" t="s">
        <v>71</v>
      </c>
      <c r="B42" s="132" t="s">
        <v>23</v>
      </c>
      <c r="C42" s="133">
        <v>41</v>
      </c>
      <c r="D42" s="133">
        <v>44</v>
      </c>
      <c r="E42" s="133">
        <v>48</v>
      </c>
      <c r="F42" s="133" t="s">
        <v>182</v>
      </c>
      <c r="G42" s="133" t="s">
        <v>182</v>
      </c>
      <c r="H42" s="133" t="s">
        <v>182</v>
      </c>
      <c r="I42" s="133" t="s">
        <v>182</v>
      </c>
      <c r="J42" s="133" t="s">
        <v>182</v>
      </c>
      <c r="K42" s="133">
        <v>125</v>
      </c>
      <c r="L42" s="133" t="s">
        <v>182</v>
      </c>
      <c r="M42" s="133" t="s">
        <v>182</v>
      </c>
      <c r="N42" s="133" t="s">
        <v>182</v>
      </c>
      <c r="O42" s="133" t="s">
        <v>182</v>
      </c>
      <c r="P42" s="133" t="s">
        <v>182</v>
      </c>
      <c r="Q42" s="133" t="s">
        <v>182</v>
      </c>
      <c r="R42" s="245">
        <f t="shared" si="0"/>
        <v>258</v>
      </c>
    </row>
    <row r="43" spans="1:37" ht="11.1" customHeight="1" x14ac:dyDescent="0.25">
      <c r="A43" s="325" t="s">
        <v>71</v>
      </c>
      <c r="B43" s="325" t="s">
        <v>24</v>
      </c>
      <c r="C43" s="326">
        <v>10</v>
      </c>
      <c r="D43" s="326">
        <v>10</v>
      </c>
      <c r="E43" s="326">
        <v>11</v>
      </c>
      <c r="F43" s="326" t="s">
        <v>182</v>
      </c>
      <c r="G43" s="326" t="s">
        <v>182</v>
      </c>
      <c r="H43" s="326" t="s">
        <v>182</v>
      </c>
      <c r="I43" s="326" t="s">
        <v>182</v>
      </c>
      <c r="J43" s="326" t="s">
        <v>182</v>
      </c>
      <c r="K43" s="326">
        <v>25</v>
      </c>
      <c r="L43" s="326" t="s">
        <v>182</v>
      </c>
      <c r="M43" s="326" t="s">
        <v>182</v>
      </c>
      <c r="N43" s="326" t="s">
        <v>182</v>
      </c>
      <c r="O43" s="326" t="s">
        <v>182</v>
      </c>
      <c r="P43" s="326" t="s">
        <v>182</v>
      </c>
      <c r="Q43" s="326" t="s">
        <v>182</v>
      </c>
      <c r="R43" s="252">
        <f t="shared" si="0"/>
        <v>56</v>
      </c>
    </row>
    <row r="44" spans="1:37" ht="11.1" customHeight="1" x14ac:dyDescent="0.25">
      <c r="A44" s="132"/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258"/>
    </row>
    <row r="45" spans="1:37" ht="11.1" customHeight="1" x14ac:dyDescent="0.25">
      <c r="A45" s="132" t="s">
        <v>165</v>
      </c>
      <c r="B45" s="132" t="s">
        <v>23</v>
      </c>
      <c r="C45" s="133">
        <v>99</v>
      </c>
      <c r="D45" s="133">
        <v>527</v>
      </c>
      <c r="E45" s="133">
        <v>67</v>
      </c>
      <c r="F45" s="133" t="s">
        <v>182</v>
      </c>
      <c r="G45" s="133" t="s">
        <v>182</v>
      </c>
      <c r="H45" s="133" t="s">
        <v>182</v>
      </c>
      <c r="I45" s="133" t="s">
        <v>182</v>
      </c>
      <c r="J45" s="133" t="s">
        <v>182</v>
      </c>
      <c r="K45" s="133" t="s">
        <v>182</v>
      </c>
      <c r="L45" s="133" t="s">
        <v>182</v>
      </c>
      <c r="M45" s="133" t="s">
        <v>182</v>
      </c>
      <c r="N45" s="133">
        <v>71</v>
      </c>
      <c r="O45" s="133" t="s">
        <v>182</v>
      </c>
      <c r="P45" s="133" t="s">
        <v>182</v>
      </c>
      <c r="Q45" s="133" t="s">
        <v>182</v>
      </c>
      <c r="R45" s="245">
        <f t="shared" si="0"/>
        <v>764</v>
      </c>
    </row>
    <row r="46" spans="1:37" ht="11.1" customHeight="1" x14ac:dyDescent="0.25">
      <c r="A46" s="325" t="s">
        <v>165</v>
      </c>
      <c r="B46" s="325" t="s">
        <v>24</v>
      </c>
      <c r="C46" s="326">
        <v>22</v>
      </c>
      <c r="D46" s="326">
        <v>114</v>
      </c>
      <c r="E46" s="326">
        <v>16</v>
      </c>
      <c r="F46" s="326" t="s">
        <v>182</v>
      </c>
      <c r="G46" s="326" t="s">
        <v>182</v>
      </c>
      <c r="H46" s="326" t="s">
        <v>182</v>
      </c>
      <c r="I46" s="326" t="s">
        <v>182</v>
      </c>
      <c r="J46" s="326" t="s">
        <v>182</v>
      </c>
      <c r="K46" s="326" t="s">
        <v>182</v>
      </c>
      <c r="L46" s="326" t="s">
        <v>182</v>
      </c>
      <c r="M46" s="326" t="s">
        <v>182</v>
      </c>
      <c r="N46" s="326">
        <v>12</v>
      </c>
      <c r="O46" s="326" t="s">
        <v>182</v>
      </c>
      <c r="P46" s="326" t="s">
        <v>182</v>
      </c>
      <c r="Q46" s="326" t="s">
        <v>182</v>
      </c>
      <c r="R46" s="252">
        <f t="shared" si="0"/>
        <v>164</v>
      </c>
    </row>
    <row r="47" spans="1:37" ht="11.25" customHeight="1" x14ac:dyDescent="0.25">
      <c r="A47" s="132"/>
      <c r="B47" s="132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258"/>
    </row>
    <row r="48" spans="1:37" s="137" customFormat="1" ht="11.25" customHeight="1" x14ac:dyDescent="0.25">
      <c r="A48" s="134" t="s">
        <v>94</v>
      </c>
      <c r="B48" s="134" t="s">
        <v>23</v>
      </c>
      <c r="C48" s="135">
        <v>0</v>
      </c>
      <c r="D48" s="135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6">
        <v>0</v>
      </c>
      <c r="P48" s="136">
        <v>0</v>
      </c>
      <c r="Q48" s="136">
        <v>0</v>
      </c>
      <c r="R48" s="136">
        <v>0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137" customFormat="1" ht="11.25" customHeight="1" x14ac:dyDescent="0.25">
      <c r="A49" s="134"/>
      <c r="B49" s="134" t="s">
        <v>24</v>
      </c>
      <c r="C49" s="135">
        <v>0</v>
      </c>
      <c r="D49" s="135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6">
        <v>0</v>
      </c>
      <c r="P49" s="136">
        <v>0</v>
      </c>
      <c r="Q49" s="136">
        <v>0</v>
      </c>
      <c r="R49" s="136">
        <v>0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137" customFormat="1" ht="11.25" customHeight="1" x14ac:dyDescent="0.25">
      <c r="A50" s="134" t="s">
        <v>95</v>
      </c>
      <c r="B50" s="134" t="s">
        <v>23</v>
      </c>
      <c r="C50" s="135">
        <v>126336</v>
      </c>
      <c r="D50" s="135">
        <v>281959</v>
      </c>
      <c r="E50" s="135">
        <v>90809</v>
      </c>
      <c r="F50" s="135">
        <v>46361</v>
      </c>
      <c r="G50" s="135">
        <v>23236</v>
      </c>
      <c r="H50" s="135">
        <v>9944</v>
      </c>
      <c r="I50" s="135">
        <v>0</v>
      </c>
      <c r="J50" s="135">
        <v>0</v>
      </c>
      <c r="K50" s="135">
        <v>548609</v>
      </c>
      <c r="L50" s="135">
        <v>0</v>
      </c>
      <c r="M50" s="135">
        <v>62576</v>
      </c>
      <c r="N50" s="135">
        <v>26327</v>
      </c>
      <c r="O50" s="136">
        <v>4428</v>
      </c>
      <c r="P50" s="136">
        <v>0</v>
      </c>
      <c r="Q50" s="136">
        <v>0</v>
      </c>
      <c r="R50" s="136">
        <v>1220585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137" customFormat="1" ht="11.25" customHeight="1" x14ac:dyDescent="0.25">
      <c r="A51" s="134"/>
      <c r="B51" s="134" t="s">
        <v>24</v>
      </c>
      <c r="C51" s="135">
        <v>28571</v>
      </c>
      <c r="D51" s="135">
        <v>61801</v>
      </c>
      <c r="E51" s="135">
        <v>21224</v>
      </c>
      <c r="F51" s="135">
        <v>10533</v>
      </c>
      <c r="G51" s="135">
        <v>4809</v>
      </c>
      <c r="H51" s="135">
        <v>2169</v>
      </c>
      <c r="I51" s="135">
        <v>0</v>
      </c>
      <c r="J51" s="135">
        <v>0</v>
      </c>
      <c r="K51" s="135">
        <v>112353</v>
      </c>
      <c r="L51" s="135">
        <v>0</v>
      </c>
      <c r="M51" s="135">
        <v>12965</v>
      </c>
      <c r="N51" s="135">
        <v>4780</v>
      </c>
      <c r="O51" s="136">
        <v>762</v>
      </c>
      <c r="P51" s="136">
        <v>0</v>
      </c>
      <c r="Q51" s="136">
        <v>0</v>
      </c>
      <c r="R51" s="136">
        <v>259967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137" customFormat="1" ht="11.25" customHeight="1" x14ac:dyDescent="0.25">
      <c r="A52" s="134" t="s">
        <v>96</v>
      </c>
      <c r="B52" s="134" t="s">
        <v>23</v>
      </c>
      <c r="C52" s="135">
        <v>41</v>
      </c>
      <c r="D52" s="135">
        <v>44</v>
      </c>
      <c r="E52" s="135">
        <v>48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126</v>
      </c>
      <c r="L52" s="135">
        <v>0</v>
      </c>
      <c r="M52" s="135">
        <v>0</v>
      </c>
      <c r="N52" s="135">
        <v>0</v>
      </c>
      <c r="O52" s="136">
        <v>0</v>
      </c>
      <c r="P52" s="136">
        <v>0</v>
      </c>
      <c r="Q52" s="136">
        <v>0</v>
      </c>
      <c r="R52" s="136">
        <v>259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137" customFormat="1" ht="11.25" customHeight="1" x14ac:dyDescent="0.25">
      <c r="A53" s="134"/>
      <c r="B53" s="134" t="s">
        <v>24</v>
      </c>
      <c r="C53" s="135">
        <v>10</v>
      </c>
      <c r="D53" s="135">
        <v>10</v>
      </c>
      <c r="E53" s="135">
        <v>11</v>
      </c>
      <c r="F53" s="135">
        <v>0</v>
      </c>
      <c r="G53" s="135">
        <v>0</v>
      </c>
      <c r="H53" s="135">
        <v>0</v>
      </c>
      <c r="I53" s="135">
        <v>0</v>
      </c>
      <c r="J53" s="135">
        <v>0</v>
      </c>
      <c r="K53" s="135">
        <v>25</v>
      </c>
      <c r="L53" s="135">
        <v>0</v>
      </c>
      <c r="M53" s="135">
        <v>0</v>
      </c>
      <c r="N53" s="135">
        <v>0</v>
      </c>
      <c r="O53" s="136">
        <v>0</v>
      </c>
      <c r="P53" s="136">
        <v>0</v>
      </c>
      <c r="Q53" s="136">
        <v>0</v>
      </c>
      <c r="R53" s="136">
        <v>56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137" customFormat="1" ht="11.25" customHeight="1" x14ac:dyDescent="0.25">
      <c r="A54" s="134" t="s">
        <v>97</v>
      </c>
      <c r="B54" s="134" t="s">
        <v>23</v>
      </c>
      <c r="C54" s="135">
        <v>99</v>
      </c>
      <c r="D54" s="135">
        <v>527</v>
      </c>
      <c r="E54" s="135">
        <v>67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71</v>
      </c>
      <c r="O54" s="136">
        <v>0</v>
      </c>
      <c r="P54" s="136">
        <v>0</v>
      </c>
      <c r="Q54" s="136">
        <v>0</v>
      </c>
      <c r="R54" s="136">
        <v>764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137" customFormat="1" ht="11.25" customHeight="1" x14ac:dyDescent="0.25">
      <c r="A55" s="134"/>
      <c r="B55" s="134" t="s">
        <v>24</v>
      </c>
      <c r="C55" s="135">
        <v>22</v>
      </c>
      <c r="D55" s="135">
        <v>114</v>
      </c>
      <c r="E55" s="135">
        <v>16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12</v>
      </c>
      <c r="O55" s="136">
        <v>0</v>
      </c>
      <c r="P55" s="136">
        <v>0</v>
      </c>
      <c r="Q55" s="136">
        <v>0</v>
      </c>
      <c r="R55" s="136">
        <v>164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137" customFormat="1" ht="11.25" customHeight="1" x14ac:dyDescent="0.25">
      <c r="A56" s="137" t="s">
        <v>113</v>
      </c>
      <c r="B56" s="134" t="s">
        <v>23</v>
      </c>
      <c r="C56" s="136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8">
        <v>0</v>
      </c>
      <c r="P56" s="138">
        <v>0</v>
      </c>
      <c r="Q56" s="136">
        <v>0</v>
      </c>
      <c r="R56" s="136">
        <v>0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137" customFormat="1" ht="11.25" customHeight="1" x14ac:dyDescent="0.25">
      <c r="B57" s="134" t="s">
        <v>24</v>
      </c>
      <c r="C57" s="136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8">
        <v>0</v>
      </c>
      <c r="P57" s="138">
        <v>0</v>
      </c>
      <c r="Q57" s="136">
        <v>0</v>
      </c>
      <c r="R57" s="136">
        <v>0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137" customFormat="1" ht="11.25" customHeight="1" x14ac:dyDescent="0.25">
      <c r="A58" s="139" t="s">
        <v>166</v>
      </c>
      <c r="B58" s="328" t="s">
        <v>23</v>
      </c>
      <c r="C58" s="140">
        <f>SUM(C48+C50+C52+C54+C56)</f>
        <v>126476</v>
      </c>
      <c r="D58" s="140">
        <f t="shared" ref="D58:R58" si="1">SUM(D48+D50+D52+D54+D56)</f>
        <v>282530</v>
      </c>
      <c r="E58" s="140">
        <f t="shared" si="1"/>
        <v>90924</v>
      </c>
      <c r="F58" s="140">
        <f t="shared" si="1"/>
        <v>46361</v>
      </c>
      <c r="G58" s="140">
        <f t="shared" si="1"/>
        <v>23236</v>
      </c>
      <c r="H58" s="140">
        <f t="shared" si="1"/>
        <v>9944</v>
      </c>
      <c r="I58" s="140">
        <f t="shared" si="1"/>
        <v>0</v>
      </c>
      <c r="J58" s="140">
        <f t="shared" si="1"/>
        <v>0</v>
      </c>
      <c r="K58" s="140">
        <f t="shared" si="1"/>
        <v>548735</v>
      </c>
      <c r="L58" s="140">
        <f t="shared" si="1"/>
        <v>0</v>
      </c>
      <c r="M58" s="140">
        <f t="shared" si="1"/>
        <v>62576</v>
      </c>
      <c r="N58" s="140">
        <f t="shared" si="1"/>
        <v>26398</v>
      </c>
      <c r="O58" s="140">
        <f t="shared" si="1"/>
        <v>4428</v>
      </c>
      <c r="P58" s="140">
        <f t="shared" si="1"/>
        <v>0</v>
      </c>
      <c r="Q58" s="140">
        <f t="shared" si="1"/>
        <v>0</v>
      </c>
      <c r="R58" s="140">
        <f t="shared" si="1"/>
        <v>1221608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137" customFormat="1" ht="11.25" customHeight="1" x14ac:dyDescent="0.25">
      <c r="A59" s="141"/>
      <c r="B59" s="329" t="s">
        <v>24</v>
      </c>
      <c r="C59" s="142">
        <f>SUM(C49+C51+C53+C55+C57)</f>
        <v>28603</v>
      </c>
      <c r="D59" s="142">
        <f t="shared" ref="D59:R59" si="2">SUM(D49+D51+D53+D55+D57)</f>
        <v>61925</v>
      </c>
      <c r="E59" s="142">
        <f t="shared" si="2"/>
        <v>21251</v>
      </c>
      <c r="F59" s="142">
        <f t="shared" si="2"/>
        <v>10533</v>
      </c>
      <c r="G59" s="142">
        <f t="shared" si="2"/>
        <v>4809</v>
      </c>
      <c r="H59" s="142">
        <f t="shared" si="2"/>
        <v>2169</v>
      </c>
      <c r="I59" s="142">
        <f t="shared" si="2"/>
        <v>0</v>
      </c>
      <c r="J59" s="142">
        <f t="shared" si="2"/>
        <v>0</v>
      </c>
      <c r="K59" s="142">
        <f t="shared" si="2"/>
        <v>112378</v>
      </c>
      <c r="L59" s="142">
        <f t="shared" si="2"/>
        <v>0</v>
      </c>
      <c r="M59" s="142">
        <f t="shared" si="2"/>
        <v>12965</v>
      </c>
      <c r="N59" s="142">
        <f t="shared" si="2"/>
        <v>4792</v>
      </c>
      <c r="O59" s="142">
        <f t="shared" si="2"/>
        <v>762</v>
      </c>
      <c r="P59" s="142">
        <f t="shared" si="2"/>
        <v>0</v>
      </c>
      <c r="Q59" s="142">
        <f t="shared" si="2"/>
        <v>0</v>
      </c>
      <c r="R59" s="142">
        <f t="shared" si="2"/>
        <v>260187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1.25" customHeight="1" x14ac:dyDescent="0.25"/>
    <row r="65" spans="1:17" x14ac:dyDescent="0.25">
      <c r="A65" s="131"/>
      <c r="B65" s="132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</row>
    <row r="66" spans="1:17" x14ac:dyDescent="0.25">
      <c r="A66" s="293"/>
      <c r="B66" s="293"/>
      <c r="C66" s="132"/>
      <c r="D66" s="294"/>
      <c r="E66" s="294"/>
      <c r="F66" s="294"/>
      <c r="G66" s="294"/>
      <c r="H66" s="294"/>
      <c r="I66" s="294"/>
      <c r="J66" s="294"/>
      <c r="K66" s="294"/>
      <c r="L66" s="132"/>
      <c r="M66" s="294"/>
      <c r="N66" s="294"/>
      <c r="O66" s="132"/>
      <c r="P66" s="294"/>
      <c r="Q66" s="294"/>
    </row>
    <row r="67" spans="1:17" x14ac:dyDescent="0.25">
      <c r="A67" s="293"/>
      <c r="B67" s="293"/>
      <c r="C67" s="132"/>
      <c r="D67" s="294"/>
      <c r="E67" s="294"/>
      <c r="F67" s="294"/>
      <c r="G67" s="294"/>
      <c r="H67" s="294"/>
      <c r="I67" s="294"/>
      <c r="J67" s="294"/>
      <c r="K67" s="294"/>
      <c r="L67" s="132"/>
      <c r="M67" s="294"/>
      <c r="N67" s="294"/>
      <c r="O67" s="132"/>
      <c r="P67" s="294"/>
      <c r="Q67" s="294"/>
    </row>
    <row r="68" spans="1:17" x14ac:dyDescent="0.25">
      <c r="A68" s="293"/>
      <c r="B68" s="293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</row>
    <row r="69" spans="1:17" x14ac:dyDescent="0.25">
      <c r="A69" s="293"/>
      <c r="B69" s="293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</row>
    <row r="70" spans="1:17" x14ac:dyDescent="0.25">
      <c r="A70" s="293"/>
      <c r="B70" s="293"/>
      <c r="C70" s="294"/>
      <c r="D70" s="294"/>
      <c r="E70" s="294"/>
      <c r="F70" s="294"/>
      <c r="G70" s="294"/>
      <c r="H70" s="294"/>
      <c r="I70" s="132"/>
      <c r="J70" s="294"/>
      <c r="K70" s="294"/>
      <c r="L70" s="132"/>
      <c r="M70" s="294"/>
      <c r="N70" s="294"/>
      <c r="O70" s="294"/>
      <c r="P70" s="294"/>
      <c r="Q70" s="294"/>
    </row>
    <row r="71" spans="1:17" x14ac:dyDescent="0.25">
      <c r="A71" s="293"/>
      <c r="B71" s="293"/>
      <c r="C71" s="294"/>
      <c r="D71" s="294"/>
      <c r="E71" s="294"/>
      <c r="F71" s="294"/>
      <c r="G71" s="294"/>
      <c r="H71" s="294"/>
      <c r="I71" s="132"/>
      <c r="J71" s="294"/>
      <c r="K71" s="294"/>
      <c r="L71" s="132"/>
      <c r="M71" s="294"/>
      <c r="N71" s="294"/>
      <c r="O71" s="294"/>
      <c r="P71" s="294"/>
      <c r="Q71" s="294"/>
    </row>
    <row r="72" spans="1:17" x14ac:dyDescent="0.25">
      <c r="A72" s="293"/>
      <c r="B72" s="293"/>
      <c r="C72" s="294"/>
      <c r="D72" s="294"/>
      <c r="E72" s="294"/>
      <c r="F72" s="294"/>
      <c r="G72" s="294"/>
      <c r="H72" s="294"/>
      <c r="I72" s="132"/>
      <c r="J72" s="132"/>
      <c r="K72" s="294"/>
      <c r="L72" s="132"/>
      <c r="M72" s="294"/>
      <c r="N72" s="294"/>
      <c r="O72" s="294"/>
      <c r="P72" s="294"/>
      <c r="Q72" s="294"/>
    </row>
    <row r="73" spans="1:17" x14ac:dyDescent="0.25">
      <c r="A73" s="293"/>
      <c r="B73" s="293"/>
      <c r="C73" s="294"/>
      <c r="D73" s="294"/>
      <c r="E73" s="294"/>
      <c r="F73" s="294"/>
      <c r="G73" s="294"/>
      <c r="H73" s="294"/>
      <c r="I73" s="132"/>
      <c r="J73" s="132"/>
      <c r="K73" s="294"/>
      <c r="L73" s="132"/>
      <c r="M73" s="294"/>
      <c r="N73" s="294"/>
      <c r="O73" s="294"/>
      <c r="P73" s="294"/>
      <c r="Q73" s="294"/>
    </row>
    <row r="74" spans="1:17" x14ac:dyDescent="0.25">
      <c r="A74" s="293"/>
      <c r="B74" s="293"/>
      <c r="C74" s="132"/>
      <c r="D74" s="294"/>
      <c r="E74" s="294"/>
      <c r="F74" s="294"/>
      <c r="G74" s="294"/>
      <c r="H74" s="132"/>
      <c r="I74" s="132"/>
      <c r="J74" s="132"/>
      <c r="K74" s="294"/>
      <c r="L74" s="132"/>
      <c r="M74" s="294"/>
      <c r="N74" s="294"/>
      <c r="O74" s="294"/>
      <c r="P74" s="294"/>
      <c r="Q74" s="294"/>
    </row>
    <row r="75" spans="1:17" x14ac:dyDescent="0.25">
      <c r="A75" s="293"/>
      <c r="B75" s="293"/>
      <c r="C75" s="132"/>
      <c r="D75" s="294"/>
      <c r="E75" s="294"/>
      <c r="F75" s="294"/>
      <c r="G75" s="294"/>
      <c r="H75" s="132"/>
      <c r="I75" s="132"/>
      <c r="J75" s="132"/>
      <c r="K75" s="294"/>
      <c r="L75" s="132"/>
      <c r="M75" s="294"/>
      <c r="N75" s="294"/>
      <c r="O75" s="294"/>
      <c r="P75" s="294"/>
      <c r="Q75" s="29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4"/>
  <sheetViews>
    <sheetView workbookViewId="0">
      <selection sqref="A1:O1"/>
    </sheetView>
  </sheetViews>
  <sheetFormatPr baseColWidth="10" defaultRowHeight="15" x14ac:dyDescent="0.25"/>
  <cols>
    <col min="1" max="1" width="20.85546875" customWidth="1"/>
    <col min="2" max="2" width="3.7109375" style="281" customWidth="1"/>
    <col min="3" max="3" width="5.7109375" customWidth="1"/>
    <col min="4" max="4" width="5.42578125" bestFit="1" customWidth="1"/>
    <col min="5" max="5" width="6.85546875" bestFit="1" customWidth="1"/>
    <col min="6" max="7" width="6.5703125" bestFit="1" customWidth="1"/>
    <col min="8" max="9" width="5.7109375" customWidth="1"/>
    <col min="10" max="10" width="6.5703125" bestFit="1" customWidth="1"/>
    <col min="11" max="12" width="5.7109375" customWidth="1"/>
    <col min="13" max="13" width="6.5703125" bestFit="1" customWidth="1"/>
    <col min="14" max="14" width="5.7109375" customWidth="1"/>
    <col min="15" max="15" width="7.5703125" bestFit="1" customWidth="1"/>
    <col min="17" max="17" width="17.42578125" bestFit="1" customWidth="1"/>
    <col min="18" max="18" width="3.7109375" customWidth="1"/>
    <col min="19" max="30" width="5.7109375" customWidth="1"/>
    <col min="31" max="31" width="6.28515625" bestFit="1" customWidth="1"/>
  </cols>
  <sheetData>
    <row r="1" spans="1:15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15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15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15" s="122" customFormat="1" ht="12.75" customHeight="1" x14ac:dyDescent="0.25">
      <c r="A4" s="400" t="s">
        <v>156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15" s="123" customFormat="1" ht="12.75" customHeight="1" x14ac:dyDescent="0.2"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15" s="130" customFormat="1" ht="11.25" customHeight="1" x14ac:dyDescent="0.2">
      <c r="A6" s="146" t="s">
        <v>3</v>
      </c>
      <c r="B6" s="333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15" ht="11.1" customHeight="1" x14ac:dyDescent="0.25">
      <c r="A7" s="144" t="s">
        <v>159</v>
      </c>
      <c r="B7" s="144" t="s">
        <v>23</v>
      </c>
      <c r="C7" s="145">
        <v>1</v>
      </c>
      <c r="D7" s="145" t="s">
        <v>182</v>
      </c>
      <c r="E7" s="145">
        <v>333</v>
      </c>
      <c r="F7" s="145">
        <v>1435</v>
      </c>
      <c r="G7" s="145">
        <v>1152</v>
      </c>
      <c r="H7" s="145">
        <v>267</v>
      </c>
      <c r="I7" s="145">
        <v>84</v>
      </c>
      <c r="J7" s="145">
        <v>69</v>
      </c>
      <c r="K7" s="145" t="s">
        <v>182</v>
      </c>
      <c r="L7" s="145">
        <v>12</v>
      </c>
      <c r="M7" s="145" t="s">
        <v>182</v>
      </c>
      <c r="N7" s="145" t="s">
        <v>182</v>
      </c>
      <c r="O7" s="245">
        <f>SUM(C7:N7)</f>
        <v>3353</v>
      </c>
    </row>
    <row r="8" spans="1:15" ht="11.1" customHeight="1" x14ac:dyDescent="0.25">
      <c r="A8" s="144" t="s">
        <v>159</v>
      </c>
      <c r="B8" s="144" t="s">
        <v>24</v>
      </c>
      <c r="C8" s="145" t="s">
        <v>182</v>
      </c>
      <c r="D8" s="145" t="s">
        <v>182</v>
      </c>
      <c r="E8" s="145">
        <v>80</v>
      </c>
      <c r="F8" s="145">
        <v>329</v>
      </c>
      <c r="G8" s="145">
        <v>265</v>
      </c>
      <c r="H8" s="145">
        <v>66</v>
      </c>
      <c r="I8" s="145">
        <v>21</v>
      </c>
      <c r="J8" s="145">
        <v>15</v>
      </c>
      <c r="K8" s="145" t="s">
        <v>182</v>
      </c>
      <c r="L8" s="145">
        <v>3</v>
      </c>
      <c r="M8" s="145" t="s">
        <v>182</v>
      </c>
      <c r="N8" s="145" t="s">
        <v>182</v>
      </c>
      <c r="O8" s="245">
        <f t="shared" ref="O8:O46" si="0">SUM(C8:N8)</f>
        <v>779</v>
      </c>
    </row>
    <row r="9" spans="1:15" ht="11.1" customHeight="1" x14ac:dyDescent="0.25">
      <c r="A9" s="144" t="s">
        <v>26</v>
      </c>
      <c r="B9" s="144" t="s">
        <v>23</v>
      </c>
      <c r="C9" s="145">
        <v>584</v>
      </c>
      <c r="D9" s="145">
        <v>1263</v>
      </c>
      <c r="E9" s="145">
        <v>76101</v>
      </c>
      <c r="F9" s="145">
        <v>126566</v>
      </c>
      <c r="G9" s="145">
        <v>36122</v>
      </c>
      <c r="H9" s="145">
        <v>33124</v>
      </c>
      <c r="I9" s="145">
        <v>46929</v>
      </c>
      <c r="J9" s="145">
        <v>77218</v>
      </c>
      <c r="K9" s="145">
        <v>1176</v>
      </c>
      <c r="L9" s="145">
        <v>35537</v>
      </c>
      <c r="M9" s="145">
        <v>94240</v>
      </c>
      <c r="N9" s="145">
        <v>5388</v>
      </c>
      <c r="O9" s="245">
        <f t="shared" si="0"/>
        <v>534248</v>
      </c>
    </row>
    <row r="10" spans="1:15" ht="11.1" customHeight="1" x14ac:dyDescent="0.25">
      <c r="A10" s="144" t="s">
        <v>26</v>
      </c>
      <c r="B10" s="144" t="s">
        <v>24</v>
      </c>
      <c r="C10" s="145">
        <v>111</v>
      </c>
      <c r="D10" s="145">
        <v>260</v>
      </c>
      <c r="E10" s="145">
        <v>16867</v>
      </c>
      <c r="F10" s="145">
        <v>27879</v>
      </c>
      <c r="G10" s="145">
        <v>8098</v>
      </c>
      <c r="H10" s="145">
        <v>7529</v>
      </c>
      <c r="I10" s="145">
        <v>10721</v>
      </c>
      <c r="J10" s="145">
        <v>17130</v>
      </c>
      <c r="K10" s="145">
        <v>260</v>
      </c>
      <c r="L10" s="145">
        <v>7745</v>
      </c>
      <c r="M10" s="145">
        <v>20176</v>
      </c>
      <c r="N10" s="145">
        <v>1111</v>
      </c>
      <c r="O10" s="245">
        <f t="shared" si="0"/>
        <v>117887</v>
      </c>
    </row>
    <row r="11" spans="1:15" ht="11.1" customHeight="1" x14ac:dyDescent="0.25">
      <c r="A11" s="144" t="s">
        <v>160</v>
      </c>
      <c r="B11" s="144" t="s">
        <v>23</v>
      </c>
      <c r="C11" s="145">
        <v>25</v>
      </c>
      <c r="D11" s="145">
        <v>1620</v>
      </c>
      <c r="E11" s="145">
        <v>5498</v>
      </c>
      <c r="F11" s="145">
        <v>1488</v>
      </c>
      <c r="G11" s="145">
        <v>11175</v>
      </c>
      <c r="H11" s="145">
        <v>1270</v>
      </c>
      <c r="I11" s="145">
        <v>728</v>
      </c>
      <c r="J11" s="145">
        <v>177</v>
      </c>
      <c r="K11" s="145" t="s">
        <v>182</v>
      </c>
      <c r="L11" s="145">
        <v>1</v>
      </c>
      <c r="M11" s="145">
        <v>1947</v>
      </c>
      <c r="N11" s="145">
        <v>2165</v>
      </c>
      <c r="O11" s="245">
        <f t="shared" si="0"/>
        <v>26094</v>
      </c>
    </row>
    <row r="12" spans="1:15" ht="11.1" customHeight="1" x14ac:dyDescent="0.25">
      <c r="A12" s="144" t="s">
        <v>160</v>
      </c>
      <c r="B12" s="144" t="s">
        <v>24</v>
      </c>
      <c r="C12" s="145">
        <v>4</v>
      </c>
      <c r="D12" s="145">
        <v>306</v>
      </c>
      <c r="E12" s="145">
        <v>1100</v>
      </c>
      <c r="F12" s="145">
        <v>272</v>
      </c>
      <c r="G12" s="145">
        <v>2435</v>
      </c>
      <c r="H12" s="145">
        <v>248</v>
      </c>
      <c r="I12" s="145">
        <v>162</v>
      </c>
      <c r="J12" s="145">
        <v>35</v>
      </c>
      <c r="K12" s="145" t="s">
        <v>182</v>
      </c>
      <c r="L12" s="145" t="s">
        <v>182</v>
      </c>
      <c r="M12" s="145">
        <v>423</v>
      </c>
      <c r="N12" s="145">
        <v>396</v>
      </c>
      <c r="O12" s="245">
        <f t="shared" si="0"/>
        <v>5381</v>
      </c>
    </row>
    <row r="13" spans="1:15" ht="11.1" customHeight="1" x14ac:dyDescent="0.25">
      <c r="A13" s="144" t="s">
        <v>30</v>
      </c>
      <c r="B13" s="144" t="s">
        <v>23</v>
      </c>
      <c r="C13" s="145">
        <v>8161</v>
      </c>
      <c r="D13" s="145">
        <v>7847</v>
      </c>
      <c r="E13" s="145">
        <v>7675</v>
      </c>
      <c r="F13" s="145">
        <v>4846</v>
      </c>
      <c r="G13" s="145">
        <v>6068</v>
      </c>
      <c r="H13" s="145">
        <v>1846</v>
      </c>
      <c r="I13" s="145">
        <v>2697</v>
      </c>
      <c r="J13" s="145">
        <v>2282</v>
      </c>
      <c r="K13" s="145">
        <v>1090</v>
      </c>
      <c r="L13" s="145">
        <v>94</v>
      </c>
      <c r="M13" s="145">
        <v>413</v>
      </c>
      <c r="N13" s="145">
        <v>52</v>
      </c>
      <c r="O13" s="245">
        <f t="shared" si="0"/>
        <v>43071</v>
      </c>
    </row>
    <row r="14" spans="1:15" ht="11.1" customHeight="1" x14ac:dyDescent="0.25">
      <c r="A14" s="144" t="s">
        <v>30</v>
      </c>
      <c r="B14" s="144" t="s">
        <v>24</v>
      </c>
      <c r="C14" s="145">
        <v>1895</v>
      </c>
      <c r="D14" s="145">
        <v>1839</v>
      </c>
      <c r="E14" s="145">
        <v>1805</v>
      </c>
      <c r="F14" s="145">
        <v>1141</v>
      </c>
      <c r="G14" s="145">
        <v>1429</v>
      </c>
      <c r="H14" s="145">
        <v>554</v>
      </c>
      <c r="I14" s="145">
        <v>611</v>
      </c>
      <c r="J14" s="145">
        <v>514</v>
      </c>
      <c r="K14" s="145">
        <v>240</v>
      </c>
      <c r="L14" s="145">
        <v>19</v>
      </c>
      <c r="M14" s="145">
        <v>95</v>
      </c>
      <c r="N14" s="145">
        <v>9</v>
      </c>
      <c r="O14" s="245">
        <f t="shared" si="0"/>
        <v>10151</v>
      </c>
    </row>
    <row r="15" spans="1:15" ht="11.1" customHeight="1" x14ac:dyDescent="0.25">
      <c r="A15" s="144" t="s">
        <v>161</v>
      </c>
      <c r="B15" s="144" t="s">
        <v>23</v>
      </c>
      <c r="C15" s="145" t="s">
        <v>182</v>
      </c>
      <c r="D15" s="145" t="s">
        <v>182</v>
      </c>
      <c r="E15" s="145" t="s">
        <v>182</v>
      </c>
      <c r="F15" s="145">
        <v>3</v>
      </c>
      <c r="G15" s="145" t="s">
        <v>182</v>
      </c>
      <c r="H15" s="145" t="s">
        <v>182</v>
      </c>
      <c r="I15" s="145">
        <v>1</v>
      </c>
      <c r="J15" s="145" t="s">
        <v>182</v>
      </c>
      <c r="K15" s="145" t="s">
        <v>182</v>
      </c>
      <c r="L15" s="145" t="s">
        <v>182</v>
      </c>
      <c r="M15" s="145" t="s">
        <v>182</v>
      </c>
      <c r="N15" s="145" t="s">
        <v>182</v>
      </c>
      <c r="O15" s="245">
        <f t="shared" si="0"/>
        <v>4</v>
      </c>
    </row>
    <row r="16" spans="1:15" ht="11.1" customHeight="1" x14ac:dyDescent="0.25">
      <c r="A16" s="144" t="s">
        <v>161</v>
      </c>
      <c r="B16" s="144" t="s">
        <v>24</v>
      </c>
      <c r="C16" s="145" t="s">
        <v>182</v>
      </c>
      <c r="D16" s="145" t="s">
        <v>182</v>
      </c>
      <c r="E16" s="145" t="s">
        <v>182</v>
      </c>
      <c r="F16" s="145" t="s">
        <v>182</v>
      </c>
      <c r="G16" s="145" t="s">
        <v>182</v>
      </c>
      <c r="H16" s="145" t="s">
        <v>182</v>
      </c>
      <c r="I16" s="145" t="s">
        <v>182</v>
      </c>
      <c r="J16" s="145" t="s">
        <v>182</v>
      </c>
      <c r="K16" s="145" t="s">
        <v>182</v>
      </c>
      <c r="L16" s="145" t="s">
        <v>182</v>
      </c>
      <c r="M16" s="145" t="s">
        <v>182</v>
      </c>
      <c r="N16" s="145" t="s">
        <v>182</v>
      </c>
      <c r="O16" s="245">
        <f t="shared" si="0"/>
        <v>0</v>
      </c>
    </row>
    <row r="17" spans="1:15" ht="11.1" customHeight="1" x14ac:dyDescent="0.25">
      <c r="A17" s="144" t="s">
        <v>31</v>
      </c>
      <c r="B17" s="144" t="s">
        <v>23</v>
      </c>
      <c r="C17" s="145" t="s">
        <v>182</v>
      </c>
      <c r="D17" s="145" t="s">
        <v>182</v>
      </c>
      <c r="E17" s="145" t="s">
        <v>182</v>
      </c>
      <c r="F17" s="145" t="s">
        <v>182</v>
      </c>
      <c r="G17" s="145" t="s">
        <v>182</v>
      </c>
      <c r="H17" s="145">
        <v>12</v>
      </c>
      <c r="I17" s="145" t="s">
        <v>182</v>
      </c>
      <c r="J17" s="145" t="s">
        <v>182</v>
      </c>
      <c r="K17" s="145" t="s">
        <v>182</v>
      </c>
      <c r="L17" s="145" t="s">
        <v>182</v>
      </c>
      <c r="M17" s="145" t="s">
        <v>182</v>
      </c>
      <c r="N17" s="145" t="s">
        <v>182</v>
      </c>
      <c r="O17" s="245">
        <f t="shared" si="0"/>
        <v>12</v>
      </c>
    </row>
    <row r="18" spans="1:15" ht="11.1" customHeight="1" x14ac:dyDescent="0.25">
      <c r="A18" s="144" t="s">
        <v>31</v>
      </c>
      <c r="B18" s="144" t="s">
        <v>24</v>
      </c>
      <c r="C18" s="145" t="s">
        <v>182</v>
      </c>
      <c r="D18" s="145" t="s">
        <v>182</v>
      </c>
      <c r="E18" s="145" t="s">
        <v>182</v>
      </c>
      <c r="F18" s="145" t="s">
        <v>182</v>
      </c>
      <c r="G18" s="145" t="s">
        <v>182</v>
      </c>
      <c r="H18" s="145">
        <v>2</v>
      </c>
      <c r="I18" s="145" t="s">
        <v>182</v>
      </c>
      <c r="J18" s="145" t="s">
        <v>182</v>
      </c>
      <c r="K18" s="145" t="s">
        <v>182</v>
      </c>
      <c r="L18" s="145" t="s">
        <v>182</v>
      </c>
      <c r="M18" s="145" t="s">
        <v>182</v>
      </c>
      <c r="N18" s="145" t="s">
        <v>182</v>
      </c>
      <c r="O18" s="245">
        <f t="shared" si="0"/>
        <v>2</v>
      </c>
    </row>
    <row r="19" spans="1:15" ht="11.1" customHeight="1" x14ac:dyDescent="0.25">
      <c r="A19" s="144" t="s">
        <v>39</v>
      </c>
      <c r="B19" s="144" t="s">
        <v>23</v>
      </c>
      <c r="C19" s="145">
        <v>11661</v>
      </c>
      <c r="D19" s="145">
        <v>5591</v>
      </c>
      <c r="E19" s="145">
        <v>34924</v>
      </c>
      <c r="F19" s="145">
        <v>28885</v>
      </c>
      <c r="G19" s="145">
        <v>18514</v>
      </c>
      <c r="H19" s="145">
        <v>13712</v>
      </c>
      <c r="I19" s="145">
        <v>5899</v>
      </c>
      <c r="J19" s="145">
        <v>15569</v>
      </c>
      <c r="K19" s="145">
        <v>941</v>
      </c>
      <c r="L19" s="145">
        <v>69</v>
      </c>
      <c r="M19" s="145">
        <v>24</v>
      </c>
      <c r="N19" s="145">
        <v>4283</v>
      </c>
      <c r="O19" s="245">
        <f t="shared" si="0"/>
        <v>140072</v>
      </c>
    </row>
    <row r="20" spans="1:15" ht="11.1" customHeight="1" x14ac:dyDescent="0.25">
      <c r="A20" s="144" t="s">
        <v>39</v>
      </c>
      <c r="B20" s="144" t="s">
        <v>24</v>
      </c>
      <c r="C20" s="145">
        <v>2736</v>
      </c>
      <c r="D20" s="145">
        <v>1294</v>
      </c>
      <c r="E20" s="145">
        <v>7750</v>
      </c>
      <c r="F20" s="145">
        <v>7139</v>
      </c>
      <c r="G20" s="145">
        <v>4705</v>
      </c>
      <c r="H20" s="145">
        <v>3419</v>
      </c>
      <c r="I20" s="145">
        <v>1329</v>
      </c>
      <c r="J20" s="145">
        <v>3615</v>
      </c>
      <c r="K20" s="145">
        <v>199</v>
      </c>
      <c r="L20" s="145">
        <v>16</v>
      </c>
      <c r="M20" s="145">
        <v>6</v>
      </c>
      <c r="N20" s="145">
        <v>1011</v>
      </c>
      <c r="O20" s="245">
        <f t="shared" si="0"/>
        <v>33219</v>
      </c>
    </row>
    <row r="21" spans="1:15" ht="11.1" customHeight="1" x14ac:dyDescent="0.25">
      <c r="A21" s="144" t="s">
        <v>124</v>
      </c>
      <c r="B21" s="144" t="s">
        <v>23</v>
      </c>
      <c r="C21" s="145">
        <v>86</v>
      </c>
      <c r="D21" s="145">
        <v>269</v>
      </c>
      <c r="E21" s="145">
        <v>875</v>
      </c>
      <c r="F21" s="145">
        <v>610</v>
      </c>
      <c r="G21" s="145">
        <v>3787</v>
      </c>
      <c r="H21" s="145">
        <v>832</v>
      </c>
      <c r="I21" s="145">
        <v>1678</v>
      </c>
      <c r="J21" s="145">
        <v>480</v>
      </c>
      <c r="K21" s="145">
        <v>126</v>
      </c>
      <c r="L21" s="145">
        <v>21</v>
      </c>
      <c r="M21" s="145">
        <v>403</v>
      </c>
      <c r="N21" s="145">
        <v>505</v>
      </c>
      <c r="O21" s="245">
        <f t="shared" si="0"/>
        <v>9672</v>
      </c>
    </row>
    <row r="22" spans="1:15" ht="11.1" customHeight="1" x14ac:dyDescent="0.25">
      <c r="A22" s="144" t="s">
        <v>124</v>
      </c>
      <c r="B22" s="144" t="s">
        <v>24</v>
      </c>
      <c r="C22" s="145">
        <v>14</v>
      </c>
      <c r="D22" s="145">
        <v>42</v>
      </c>
      <c r="E22" s="145">
        <v>185</v>
      </c>
      <c r="F22" s="145">
        <v>110</v>
      </c>
      <c r="G22" s="145">
        <v>846</v>
      </c>
      <c r="H22" s="145">
        <v>167</v>
      </c>
      <c r="I22" s="145">
        <v>351</v>
      </c>
      <c r="J22" s="145">
        <v>102</v>
      </c>
      <c r="K22" s="145">
        <v>28</v>
      </c>
      <c r="L22" s="145">
        <v>5</v>
      </c>
      <c r="M22" s="145">
        <v>88</v>
      </c>
      <c r="N22" s="145">
        <v>102</v>
      </c>
      <c r="O22" s="245">
        <f t="shared" si="0"/>
        <v>2040</v>
      </c>
    </row>
    <row r="23" spans="1:15" ht="11.1" customHeight="1" x14ac:dyDescent="0.25">
      <c r="A23" s="144" t="s">
        <v>42</v>
      </c>
      <c r="B23" s="144" t="s">
        <v>23</v>
      </c>
      <c r="C23" s="145" t="s">
        <v>182</v>
      </c>
      <c r="D23" s="145" t="s">
        <v>182</v>
      </c>
      <c r="E23" s="145" t="s">
        <v>182</v>
      </c>
      <c r="F23" s="145" t="s">
        <v>182</v>
      </c>
      <c r="G23" s="145" t="s">
        <v>182</v>
      </c>
      <c r="H23" s="145" t="s">
        <v>182</v>
      </c>
      <c r="I23" s="145" t="s">
        <v>182</v>
      </c>
      <c r="J23" s="145" t="s">
        <v>182</v>
      </c>
      <c r="K23" s="145" t="s">
        <v>182</v>
      </c>
      <c r="L23" s="145" t="s">
        <v>182</v>
      </c>
      <c r="M23" s="145" t="s">
        <v>182</v>
      </c>
      <c r="N23" s="145">
        <v>30</v>
      </c>
      <c r="O23" s="245">
        <f t="shared" si="0"/>
        <v>30</v>
      </c>
    </row>
    <row r="24" spans="1:15" ht="11.1" customHeight="1" x14ac:dyDescent="0.25">
      <c r="A24" s="144" t="s">
        <v>42</v>
      </c>
      <c r="B24" s="144" t="s">
        <v>24</v>
      </c>
      <c r="C24" s="145" t="s">
        <v>182</v>
      </c>
      <c r="D24" s="145" t="s">
        <v>182</v>
      </c>
      <c r="E24" s="145" t="s">
        <v>182</v>
      </c>
      <c r="F24" s="145" t="s">
        <v>182</v>
      </c>
      <c r="G24" s="145" t="s">
        <v>182</v>
      </c>
      <c r="H24" s="145" t="s">
        <v>182</v>
      </c>
      <c r="I24" s="145" t="s">
        <v>182</v>
      </c>
      <c r="J24" s="145" t="s">
        <v>182</v>
      </c>
      <c r="K24" s="145" t="s">
        <v>182</v>
      </c>
      <c r="L24" s="145" t="s">
        <v>182</v>
      </c>
      <c r="M24" s="145" t="s">
        <v>182</v>
      </c>
      <c r="N24" s="145">
        <v>7</v>
      </c>
      <c r="O24" s="245">
        <f t="shared" si="0"/>
        <v>7</v>
      </c>
    </row>
    <row r="25" spans="1:15" ht="11.1" customHeight="1" x14ac:dyDescent="0.25">
      <c r="A25" s="144" t="s">
        <v>43</v>
      </c>
      <c r="B25" s="144" t="s">
        <v>23</v>
      </c>
      <c r="C25" s="145" t="s">
        <v>182</v>
      </c>
      <c r="D25" s="145">
        <v>10</v>
      </c>
      <c r="E25" s="145">
        <v>4</v>
      </c>
      <c r="F25" s="145" t="s">
        <v>182</v>
      </c>
      <c r="G25" s="145" t="s">
        <v>182</v>
      </c>
      <c r="H25" s="145" t="s">
        <v>182</v>
      </c>
      <c r="I25" s="145" t="s">
        <v>182</v>
      </c>
      <c r="J25" s="145" t="s">
        <v>182</v>
      </c>
      <c r="K25" s="145" t="s">
        <v>182</v>
      </c>
      <c r="L25" s="145" t="s">
        <v>182</v>
      </c>
      <c r="M25" s="145" t="s">
        <v>182</v>
      </c>
      <c r="N25" s="145" t="s">
        <v>182</v>
      </c>
      <c r="O25" s="245">
        <f t="shared" si="0"/>
        <v>14</v>
      </c>
    </row>
    <row r="26" spans="1:15" ht="11.1" customHeight="1" x14ac:dyDescent="0.25">
      <c r="A26" s="144" t="s">
        <v>43</v>
      </c>
      <c r="B26" s="144" t="s">
        <v>24</v>
      </c>
      <c r="C26" s="145" t="s">
        <v>182</v>
      </c>
      <c r="D26" s="145">
        <v>2</v>
      </c>
      <c r="E26" s="145">
        <v>1</v>
      </c>
      <c r="F26" s="145" t="s">
        <v>182</v>
      </c>
      <c r="G26" s="145" t="s">
        <v>182</v>
      </c>
      <c r="H26" s="145" t="s">
        <v>182</v>
      </c>
      <c r="I26" s="145" t="s">
        <v>182</v>
      </c>
      <c r="J26" s="145" t="s">
        <v>182</v>
      </c>
      <c r="K26" s="145" t="s">
        <v>182</v>
      </c>
      <c r="L26" s="145" t="s">
        <v>182</v>
      </c>
      <c r="M26" s="145" t="s">
        <v>182</v>
      </c>
      <c r="N26" s="145" t="s">
        <v>182</v>
      </c>
      <c r="O26" s="245">
        <f t="shared" si="0"/>
        <v>3</v>
      </c>
    </row>
    <row r="27" spans="1:15" ht="11.1" customHeight="1" x14ac:dyDescent="0.25">
      <c r="A27" s="144" t="s">
        <v>162</v>
      </c>
      <c r="B27" s="144" t="s">
        <v>23</v>
      </c>
      <c r="C27" s="145">
        <v>1</v>
      </c>
      <c r="D27" s="145">
        <v>58</v>
      </c>
      <c r="E27" s="145">
        <v>232</v>
      </c>
      <c r="F27" s="145">
        <v>373</v>
      </c>
      <c r="G27" s="145">
        <v>767</v>
      </c>
      <c r="H27" s="145">
        <v>133</v>
      </c>
      <c r="I27" s="145">
        <v>99</v>
      </c>
      <c r="J27" s="145">
        <v>27</v>
      </c>
      <c r="K27" s="145" t="s">
        <v>182</v>
      </c>
      <c r="L27" s="145">
        <v>3</v>
      </c>
      <c r="M27" s="145">
        <v>378</v>
      </c>
      <c r="N27" s="145">
        <v>234</v>
      </c>
      <c r="O27" s="245">
        <f t="shared" si="0"/>
        <v>2305</v>
      </c>
    </row>
    <row r="28" spans="1:15" ht="11.1" customHeight="1" x14ac:dyDescent="0.25">
      <c r="A28" s="144" t="s">
        <v>162</v>
      </c>
      <c r="B28" s="144" t="s">
        <v>24</v>
      </c>
      <c r="C28" s="145" t="s">
        <v>182</v>
      </c>
      <c r="D28" s="145">
        <v>9</v>
      </c>
      <c r="E28" s="145">
        <v>48</v>
      </c>
      <c r="F28" s="145">
        <v>72</v>
      </c>
      <c r="G28" s="145">
        <v>165</v>
      </c>
      <c r="H28" s="145">
        <v>25</v>
      </c>
      <c r="I28" s="145">
        <v>20</v>
      </c>
      <c r="J28" s="145">
        <v>5</v>
      </c>
      <c r="K28" s="145" t="s">
        <v>182</v>
      </c>
      <c r="L28" s="145" t="s">
        <v>182</v>
      </c>
      <c r="M28" s="145">
        <v>80</v>
      </c>
      <c r="N28" s="145">
        <v>44</v>
      </c>
      <c r="O28" s="245">
        <f t="shared" si="0"/>
        <v>468</v>
      </c>
    </row>
    <row r="29" spans="1:15" ht="11.1" customHeight="1" x14ac:dyDescent="0.25">
      <c r="A29" s="144" t="s">
        <v>45</v>
      </c>
      <c r="B29" s="144" t="s">
        <v>23</v>
      </c>
      <c r="C29" s="145" t="s">
        <v>182</v>
      </c>
      <c r="D29" s="145" t="s">
        <v>182</v>
      </c>
      <c r="E29" s="145">
        <v>1</v>
      </c>
      <c r="F29" s="145">
        <v>1</v>
      </c>
      <c r="G29" s="145">
        <v>1</v>
      </c>
      <c r="H29" s="145">
        <v>1</v>
      </c>
      <c r="I29" s="145" t="s">
        <v>182</v>
      </c>
      <c r="J29" s="145" t="s">
        <v>182</v>
      </c>
      <c r="K29" s="145" t="s">
        <v>182</v>
      </c>
      <c r="L29" s="145" t="s">
        <v>182</v>
      </c>
      <c r="M29" s="145" t="s">
        <v>182</v>
      </c>
      <c r="N29" s="145" t="s">
        <v>182</v>
      </c>
      <c r="O29" s="245">
        <f t="shared" si="0"/>
        <v>4</v>
      </c>
    </row>
    <row r="30" spans="1:15" ht="11.1" customHeight="1" x14ac:dyDescent="0.25">
      <c r="A30" s="144" t="s">
        <v>45</v>
      </c>
      <c r="B30" s="144" t="s">
        <v>24</v>
      </c>
      <c r="C30" s="145" t="s">
        <v>182</v>
      </c>
      <c r="D30" s="145" t="s">
        <v>182</v>
      </c>
      <c r="E30" s="145" t="s">
        <v>182</v>
      </c>
      <c r="F30" s="145" t="s">
        <v>182</v>
      </c>
      <c r="G30" s="145" t="s">
        <v>182</v>
      </c>
      <c r="H30" s="145" t="s">
        <v>182</v>
      </c>
      <c r="I30" s="145" t="s">
        <v>182</v>
      </c>
      <c r="J30" s="145" t="s">
        <v>182</v>
      </c>
      <c r="K30" s="145" t="s">
        <v>182</v>
      </c>
      <c r="L30" s="145" t="s">
        <v>182</v>
      </c>
      <c r="M30" s="145" t="s">
        <v>182</v>
      </c>
      <c r="N30" s="145" t="s">
        <v>182</v>
      </c>
      <c r="O30" s="245">
        <f t="shared" si="0"/>
        <v>0</v>
      </c>
    </row>
    <row r="31" spans="1:15" ht="11.1" customHeight="1" x14ac:dyDescent="0.25">
      <c r="A31" s="144" t="s">
        <v>163</v>
      </c>
      <c r="B31" s="144" t="s">
        <v>23</v>
      </c>
      <c r="C31" s="145" t="s">
        <v>182</v>
      </c>
      <c r="D31" s="145" t="s">
        <v>182</v>
      </c>
      <c r="E31" s="145" t="s">
        <v>182</v>
      </c>
      <c r="F31" s="145" t="s">
        <v>182</v>
      </c>
      <c r="G31" s="145">
        <v>19</v>
      </c>
      <c r="H31" s="145" t="s">
        <v>182</v>
      </c>
      <c r="I31" s="145" t="s">
        <v>182</v>
      </c>
      <c r="J31" s="145" t="s">
        <v>182</v>
      </c>
      <c r="K31" s="145" t="s">
        <v>182</v>
      </c>
      <c r="L31" s="145" t="s">
        <v>182</v>
      </c>
      <c r="M31" s="145">
        <v>4</v>
      </c>
      <c r="N31" s="145" t="s">
        <v>182</v>
      </c>
      <c r="O31" s="245">
        <f t="shared" si="0"/>
        <v>23</v>
      </c>
    </row>
    <row r="32" spans="1:15" ht="11.1" customHeight="1" x14ac:dyDescent="0.25">
      <c r="A32" s="144" t="s">
        <v>163</v>
      </c>
      <c r="B32" s="144" t="s">
        <v>24</v>
      </c>
      <c r="C32" s="145" t="s">
        <v>182</v>
      </c>
      <c r="D32" s="145" t="s">
        <v>182</v>
      </c>
      <c r="E32" s="145" t="s">
        <v>182</v>
      </c>
      <c r="F32" s="145" t="s">
        <v>182</v>
      </c>
      <c r="G32" s="145">
        <v>4</v>
      </c>
      <c r="H32" s="145" t="s">
        <v>182</v>
      </c>
      <c r="I32" s="145" t="s">
        <v>182</v>
      </c>
      <c r="J32" s="145" t="s">
        <v>182</v>
      </c>
      <c r="K32" s="145" t="s">
        <v>182</v>
      </c>
      <c r="L32" s="145" t="s">
        <v>182</v>
      </c>
      <c r="M32" s="145" t="s">
        <v>182</v>
      </c>
      <c r="N32" s="145" t="s">
        <v>182</v>
      </c>
      <c r="O32" s="245">
        <f t="shared" si="0"/>
        <v>4</v>
      </c>
    </row>
    <row r="33" spans="1:15" ht="11.1" customHeight="1" x14ac:dyDescent="0.25">
      <c r="A33" s="144" t="s">
        <v>164</v>
      </c>
      <c r="B33" s="144" t="s">
        <v>23</v>
      </c>
      <c r="C33" s="145">
        <v>8865</v>
      </c>
      <c r="D33" s="145">
        <v>5797</v>
      </c>
      <c r="E33" s="145">
        <v>5636</v>
      </c>
      <c r="F33" s="145">
        <v>1414</v>
      </c>
      <c r="G33" s="145">
        <v>297</v>
      </c>
      <c r="H33" s="145">
        <v>742</v>
      </c>
      <c r="I33" s="145">
        <v>451</v>
      </c>
      <c r="J33" s="145">
        <v>590</v>
      </c>
      <c r="K33" s="145">
        <v>384</v>
      </c>
      <c r="L33" s="145" t="s">
        <v>182</v>
      </c>
      <c r="M33" s="145">
        <v>329</v>
      </c>
      <c r="N33" s="145">
        <v>3313</v>
      </c>
      <c r="O33" s="245">
        <f t="shared" si="0"/>
        <v>27818</v>
      </c>
    </row>
    <row r="34" spans="1:15" ht="11.1" customHeight="1" x14ac:dyDescent="0.25">
      <c r="A34" s="144" t="s">
        <v>164</v>
      </c>
      <c r="B34" s="144" t="s">
        <v>24</v>
      </c>
      <c r="C34" s="145">
        <v>1545</v>
      </c>
      <c r="D34" s="145">
        <v>1154</v>
      </c>
      <c r="E34" s="145">
        <v>1055</v>
      </c>
      <c r="F34" s="145">
        <v>255</v>
      </c>
      <c r="G34" s="145">
        <v>38</v>
      </c>
      <c r="H34" s="145">
        <v>121</v>
      </c>
      <c r="I34" s="145">
        <v>59</v>
      </c>
      <c r="J34" s="145">
        <v>98</v>
      </c>
      <c r="K34" s="145">
        <v>69</v>
      </c>
      <c r="L34" s="145" t="s">
        <v>182</v>
      </c>
      <c r="M34" s="145">
        <v>84</v>
      </c>
      <c r="N34" s="145">
        <v>580</v>
      </c>
      <c r="O34" s="245">
        <f t="shared" si="0"/>
        <v>5058</v>
      </c>
    </row>
    <row r="35" spans="1:15" ht="11.1" customHeight="1" x14ac:dyDescent="0.25">
      <c r="A35" s="144" t="s">
        <v>53</v>
      </c>
      <c r="B35" s="144" t="s">
        <v>23</v>
      </c>
      <c r="C35" s="145">
        <v>365</v>
      </c>
      <c r="D35" s="145">
        <v>16438</v>
      </c>
      <c r="E35" s="145">
        <v>78094</v>
      </c>
      <c r="F35" s="145">
        <v>100195</v>
      </c>
      <c r="G35" s="145">
        <v>72643</v>
      </c>
      <c r="H35" s="145">
        <v>12779</v>
      </c>
      <c r="I35" s="145">
        <v>12924</v>
      </c>
      <c r="J35" s="145">
        <v>4536</v>
      </c>
      <c r="K35" s="145" t="s">
        <v>182</v>
      </c>
      <c r="L35" s="145">
        <v>33313</v>
      </c>
      <c r="M35" s="145">
        <v>78892</v>
      </c>
      <c r="N35" s="145">
        <v>23398</v>
      </c>
      <c r="O35" s="245">
        <f t="shared" si="0"/>
        <v>433577</v>
      </c>
    </row>
    <row r="36" spans="1:15" ht="11.1" customHeight="1" x14ac:dyDescent="0.25">
      <c r="A36" s="144" t="s">
        <v>53</v>
      </c>
      <c r="B36" s="144" t="s">
        <v>24</v>
      </c>
      <c r="C36" s="145">
        <v>64</v>
      </c>
      <c r="D36" s="145">
        <v>3168</v>
      </c>
      <c r="E36" s="145">
        <v>15274</v>
      </c>
      <c r="F36" s="145">
        <v>18236</v>
      </c>
      <c r="G36" s="145">
        <v>15132</v>
      </c>
      <c r="H36" s="145">
        <v>2678</v>
      </c>
      <c r="I36" s="145">
        <v>2668</v>
      </c>
      <c r="J36" s="145">
        <v>944</v>
      </c>
      <c r="K36" s="145" t="s">
        <v>182</v>
      </c>
      <c r="L36" s="145">
        <v>6294</v>
      </c>
      <c r="M36" s="145">
        <v>15935</v>
      </c>
      <c r="N36" s="145">
        <v>4504</v>
      </c>
      <c r="O36" s="245">
        <f t="shared" si="0"/>
        <v>84897</v>
      </c>
    </row>
    <row r="37" spans="1:15" ht="11.1" customHeight="1" x14ac:dyDescent="0.25">
      <c r="A37" s="144" t="s">
        <v>126</v>
      </c>
      <c r="B37" s="144" t="s">
        <v>23</v>
      </c>
      <c r="C37" s="145">
        <v>3</v>
      </c>
      <c r="D37" s="145" t="s">
        <v>182</v>
      </c>
      <c r="E37" s="145">
        <v>30</v>
      </c>
      <c r="F37" s="145">
        <v>252</v>
      </c>
      <c r="G37" s="145">
        <v>1</v>
      </c>
      <c r="H37" s="145" t="s">
        <v>182</v>
      </c>
      <c r="I37" s="145" t="s">
        <v>182</v>
      </c>
      <c r="J37" s="145">
        <v>2</v>
      </c>
      <c r="K37" s="145" t="s">
        <v>182</v>
      </c>
      <c r="L37" s="145" t="s">
        <v>182</v>
      </c>
      <c r="M37" s="145" t="s">
        <v>182</v>
      </c>
      <c r="N37" s="145" t="s">
        <v>182</v>
      </c>
      <c r="O37" s="245">
        <f t="shared" si="0"/>
        <v>288</v>
      </c>
    </row>
    <row r="38" spans="1:15" ht="11.1" customHeight="1" x14ac:dyDescent="0.25">
      <c r="A38" s="331" t="s">
        <v>126</v>
      </c>
      <c r="B38" s="331" t="s">
        <v>24</v>
      </c>
      <c r="C38" s="332">
        <v>1</v>
      </c>
      <c r="D38" s="332" t="s">
        <v>182</v>
      </c>
      <c r="E38" s="332">
        <v>7</v>
      </c>
      <c r="F38" s="332">
        <v>62</v>
      </c>
      <c r="G38" s="332">
        <v>1</v>
      </c>
      <c r="H38" s="332" t="s">
        <v>182</v>
      </c>
      <c r="I38" s="332" t="s">
        <v>182</v>
      </c>
      <c r="J38" s="332" t="s">
        <v>182</v>
      </c>
      <c r="K38" s="332" t="s">
        <v>182</v>
      </c>
      <c r="L38" s="332" t="s">
        <v>182</v>
      </c>
      <c r="M38" s="332" t="s">
        <v>182</v>
      </c>
      <c r="N38" s="332" t="s">
        <v>182</v>
      </c>
      <c r="O38" s="252">
        <f t="shared" si="0"/>
        <v>71</v>
      </c>
    </row>
    <row r="39" spans="1:15" ht="11.1" customHeight="1" x14ac:dyDescent="0.25">
      <c r="A39" s="144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258"/>
    </row>
    <row r="40" spans="1:15" ht="11.1" customHeight="1" x14ac:dyDescent="0.25">
      <c r="A40" s="144" t="s">
        <v>129</v>
      </c>
      <c r="B40" s="144" t="s">
        <v>23</v>
      </c>
      <c r="C40" s="145" t="s">
        <v>182</v>
      </c>
      <c r="D40" s="145" t="s">
        <v>182</v>
      </c>
      <c r="E40" s="145" t="s">
        <v>182</v>
      </c>
      <c r="F40" s="145" t="s">
        <v>182</v>
      </c>
      <c r="G40" s="145">
        <v>1</v>
      </c>
      <c r="H40" s="145" t="s">
        <v>182</v>
      </c>
      <c r="I40" s="145" t="s">
        <v>182</v>
      </c>
      <c r="J40" s="145" t="s">
        <v>182</v>
      </c>
      <c r="K40" s="145" t="s">
        <v>182</v>
      </c>
      <c r="L40" s="145" t="s">
        <v>182</v>
      </c>
      <c r="M40" s="145" t="s">
        <v>182</v>
      </c>
      <c r="N40" s="145" t="s">
        <v>182</v>
      </c>
      <c r="O40" s="245">
        <f t="shared" si="0"/>
        <v>1</v>
      </c>
    </row>
    <row r="41" spans="1:15" ht="11.1" customHeight="1" x14ac:dyDescent="0.25">
      <c r="A41" s="144" t="s">
        <v>129</v>
      </c>
      <c r="B41" s="144" t="s">
        <v>24</v>
      </c>
      <c r="C41" s="145" t="s">
        <v>182</v>
      </c>
      <c r="D41" s="145" t="s">
        <v>182</v>
      </c>
      <c r="E41" s="145" t="s">
        <v>182</v>
      </c>
      <c r="F41" s="145" t="s">
        <v>182</v>
      </c>
      <c r="G41" s="145" t="s">
        <v>182</v>
      </c>
      <c r="H41" s="145" t="s">
        <v>182</v>
      </c>
      <c r="I41" s="145" t="s">
        <v>182</v>
      </c>
      <c r="J41" s="145" t="s">
        <v>182</v>
      </c>
      <c r="K41" s="145" t="s">
        <v>182</v>
      </c>
      <c r="L41" s="145" t="s">
        <v>182</v>
      </c>
      <c r="M41" s="145" t="s">
        <v>182</v>
      </c>
      <c r="N41" s="145" t="s">
        <v>182</v>
      </c>
      <c r="O41" s="245">
        <f t="shared" si="0"/>
        <v>0</v>
      </c>
    </row>
    <row r="42" spans="1:15" ht="11.1" customHeight="1" x14ac:dyDescent="0.25">
      <c r="A42" s="144" t="s">
        <v>71</v>
      </c>
      <c r="B42" s="144" t="s">
        <v>23</v>
      </c>
      <c r="C42" s="145">
        <v>13</v>
      </c>
      <c r="D42" s="145">
        <v>4</v>
      </c>
      <c r="E42" s="145">
        <v>121</v>
      </c>
      <c r="F42" s="145">
        <v>47</v>
      </c>
      <c r="G42" s="145">
        <v>27</v>
      </c>
      <c r="H42" s="145">
        <v>25</v>
      </c>
      <c r="I42" s="145" t="s">
        <v>182</v>
      </c>
      <c r="J42" s="145">
        <v>18</v>
      </c>
      <c r="K42" s="145" t="s">
        <v>182</v>
      </c>
      <c r="L42" s="145" t="s">
        <v>182</v>
      </c>
      <c r="M42" s="145" t="s">
        <v>182</v>
      </c>
      <c r="N42" s="145">
        <v>3</v>
      </c>
      <c r="O42" s="245">
        <f t="shared" si="0"/>
        <v>258</v>
      </c>
    </row>
    <row r="43" spans="1:15" ht="11.1" customHeight="1" x14ac:dyDescent="0.25">
      <c r="A43" s="331" t="s">
        <v>71</v>
      </c>
      <c r="B43" s="331" t="s">
        <v>24</v>
      </c>
      <c r="C43" s="332">
        <v>1</v>
      </c>
      <c r="D43" s="332" t="s">
        <v>182</v>
      </c>
      <c r="E43" s="332">
        <v>26</v>
      </c>
      <c r="F43" s="332">
        <v>10</v>
      </c>
      <c r="G43" s="332">
        <v>7</v>
      </c>
      <c r="H43" s="332">
        <v>7</v>
      </c>
      <c r="I43" s="332" t="s">
        <v>182</v>
      </c>
      <c r="J43" s="332">
        <v>4</v>
      </c>
      <c r="K43" s="332" t="s">
        <v>182</v>
      </c>
      <c r="L43" s="332" t="s">
        <v>182</v>
      </c>
      <c r="M43" s="332" t="s">
        <v>182</v>
      </c>
      <c r="N43" s="332">
        <v>1</v>
      </c>
      <c r="O43" s="252">
        <f t="shared" si="0"/>
        <v>56</v>
      </c>
    </row>
    <row r="44" spans="1:15" ht="11.1" customHeight="1" x14ac:dyDescent="0.25">
      <c r="A44" s="144"/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258"/>
    </row>
    <row r="45" spans="1:15" ht="11.1" customHeight="1" x14ac:dyDescent="0.25">
      <c r="A45" s="144" t="s">
        <v>165</v>
      </c>
      <c r="B45" s="144" t="s">
        <v>23</v>
      </c>
      <c r="C45" s="145">
        <v>22</v>
      </c>
      <c r="D45" s="145">
        <v>14</v>
      </c>
      <c r="E45" s="145">
        <v>164</v>
      </c>
      <c r="F45" s="145">
        <v>246</v>
      </c>
      <c r="G45" s="145">
        <v>35</v>
      </c>
      <c r="H45" s="145">
        <v>44</v>
      </c>
      <c r="I45" s="145">
        <v>89</v>
      </c>
      <c r="J45" s="145">
        <v>14</v>
      </c>
      <c r="K45" s="145" t="s">
        <v>182</v>
      </c>
      <c r="L45" s="145">
        <v>24</v>
      </c>
      <c r="M45" s="145">
        <v>112</v>
      </c>
      <c r="N45" s="145" t="s">
        <v>182</v>
      </c>
      <c r="O45" s="245">
        <f t="shared" si="0"/>
        <v>764</v>
      </c>
    </row>
    <row r="46" spans="1:15" ht="11.1" customHeight="1" x14ac:dyDescent="0.25">
      <c r="A46" s="331" t="s">
        <v>165</v>
      </c>
      <c r="B46" s="331" t="s">
        <v>24</v>
      </c>
      <c r="C46" s="332">
        <v>4</v>
      </c>
      <c r="D46" s="332">
        <v>2</v>
      </c>
      <c r="E46" s="332">
        <v>34</v>
      </c>
      <c r="F46" s="332">
        <v>56</v>
      </c>
      <c r="G46" s="332">
        <v>7</v>
      </c>
      <c r="H46" s="332">
        <v>10</v>
      </c>
      <c r="I46" s="332">
        <v>20</v>
      </c>
      <c r="J46" s="332">
        <v>1</v>
      </c>
      <c r="K46" s="332" t="s">
        <v>182</v>
      </c>
      <c r="L46" s="332">
        <v>6</v>
      </c>
      <c r="M46" s="332">
        <v>24</v>
      </c>
      <c r="N46" s="332" t="s">
        <v>182</v>
      </c>
      <c r="O46" s="252">
        <f t="shared" si="0"/>
        <v>164</v>
      </c>
    </row>
    <row r="47" spans="1:15" ht="11.1" customHeight="1" x14ac:dyDescent="0.25">
      <c r="A47" s="144"/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258"/>
    </row>
    <row r="48" spans="1:15" s="137" customFormat="1" ht="11.25" customHeight="1" x14ac:dyDescent="0.15">
      <c r="A48" s="149" t="s">
        <v>94</v>
      </c>
      <c r="B48" s="149" t="s">
        <v>23</v>
      </c>
      <c r="C48" s="150">
        <v>0</v>
      </c>
      <c r="D48" s="150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36">
        <v>0</v>
      </c>
    </row>
    <row r="49" spans="1:15" s="137" customFormat="1" ht="11.25" customHeight="1" x14ac:dyDescent="0.15">
      <c r="A49" s="149"/>
      <c r="B49" s="149" t="s">
        <v>24</v>
      </c>
      <c r="C49" s="150">
        <v>0</v>
      </c>
      <c r="D49" s="150">
        <v>0</v>
      </c>
      <c r="E49" s="150">
        <v>0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36">
        <v>0</v>
      </c>
    </row>
    <row r="50" spans="1:15" s="137" customFormat="1" ht="11.25" customHeight="1" x14ac:dyDescent="0.15">
      <c r="A50" s="149" t="s">
        <v>95</v>
      </c>
      <c r="B50" s="149" t="s">
        <v>23</v>
      </c>
      <c r="C50" s="150">
        <v>29752</v>
      </c>
      <c r="D50" s="150">
        <v>38893</v>
      </c>
      <c r="E50" s="150">
        <v>209403</v>
      </c>
      <c r="F50" s="150">
        <v>266068</v>
      </c>
      <c r="G50" s="150">
        <v>150546</v>
      </c>
      <c r="H50" s="150">
        <v>64718</v>
      </c>
      <c r="I50" s="150">
        <v>71490</v>
      </c>
      <c r="J50" s="150">
        <v>100950</v>
      </c>
      <c r="K50" s="150">
        <v>3717</v>
      </c>
      <c r="L50" s="150">
        <v>69050</v>
      </c>
      <c r="M50" s="150">
        <v>176630</v>
      </c>
      <c r="N50" s="150">
        <v>39368</v>
      </c>
      <c r="O50" s="136">
        <v>1220585</v>
      </c>
    </row>
    <row r="51" spans="1:15" s="137" customFormat="1" ht="11.25" customHeight="1" x14ac:dyDescent="0.15">
      <c r="A51" s="149"/>
      <c r="B51" s="149" t="s">
        <v>24</v>
      </c>
      <c r="C51" s="150">
        <v>6370</v>
      </c>
      <c r="D51" s="150">
        <v>8074</v>
      </c>
      <c r="E51" s="150">
        <v>44172</v>
      </c>
      <c r="F51" s="150">
        <v>55495</v>
      </c>
      <c r="G51" s="150">
        <v>33118</v>
      </c>
      <c r="H51" s="150">
        <v>14809</v>
      </c>
      <c r="I51" s="150">
        <v>15942</v>
      </c>
      <c r="J51" s="150">
        <v>22458</v>
      </c>
      <c r="K51" s="150">
        <v>796</v>
      </c>
      <c r="L51" s="150">
        <v>14082</v>
      </c>
      <c r="M51" s="150">
        <v>36887</v>
      </c>
      <c r="N51" s="150">
        <v>7764</v>
      </c>
      <c r="O51" s="136">
        <v>259967</v>
      </c>
    </row>
    <row r="52" spans="1:15" s="137" customFormat="1" ht="11.25" customHeight="1" x14ac:dyDescent="0.15">
      <c r="A52" s="149" t="s">
        <v>96</v>
      </c>
      <c r="B52" s="149" t="s">
        <v>23</v>
      </c>
      <c r="C52" s="150">
        <v>13</v>
      </c>
      <c r="D52" s="150">
        <v>4</v>
      </c>
      <c r="E52" s="150">
        <v>121</v>
      </c>
      <c r="F52" s="150">
        <v>47</v>
      </c>
      <c r="G52" s="150">
        <v>28</v>
      </c>
      <c r="H52" s="150">
        <v>25</v>
      </c>
      <c r="I52" s="150">
        <v>0</v>
      </c>
      <c r="J52" s="150">
        <v>18</v>
      </c>
      <c r="K52" s="150">
        <v>0</v>
      </c>
      <c r="L52" s="150">
        <v>0</v>
      </c>
      <c r="M52" s="150">
        <v>0</v>
      </c>
      <c r="N52" s="150">
        <v>3</v>
      </c>
      <c r="O52" s="136">
        <v>259</v>
      </c>
    </row>
    <row r="53" spans="1:15" s="137" customFormat="1" ht="11.25" customHeight="1" x14ac:dyDescent="0.15">
      <c r="A53" s="149"/>
      <c r="B53" s="149" t="s">
        <v>24</v>
      </c>
      <c r="C53" s="150">
        <v>1</v>
      </c>
      <c r="D53" s="150">
        <v>0</v>
      </c>
      <c r="E53" s="150">
        <v>26</v>
      </c>
      <c r="F53" s="150">
        <v>10</v>
      </c>
      <c r="G53" s="150">
        <v>7</v>
      </c>
      <c r="H53" s="150">
        <v>7</v>
      </c>
      <c r="I53" s="150">
        <v>0</v>
      </c>
      <c r="J53" s="150">
        <v>4</v>
      </c>
      <c r="K53" s="150">
        <v>0</v>
      </c>
      <c r="L53" s="150">
        <v>0</v>
      </c>
      <c r="M53" s="150">
        <v>0</v>
      </c>
      <c r="N53" s="150">
        <v>1</v>
      </c>
      <c r="O53" s="136">
        <v>56</v>
      </c>
    </row>
    <row r="54" spans="1:15" s="137" customFormat="1" ht="11.25" customHeight="1" x14ac:dyDescent="0.15">
      <c r="A54" s="149" t="s">
        <v>97</v>
      </c>
      <c r="B54" s="149" t="s">
        <v>23</v>
      </c>
      <c r="C54" s="150">
        <v>22</v>
      </c>
      <c r="D54" s="150">
        <v>14</v>
      </c>
      <c r="E54" s="150">
        <v>164</v>
      </c>
      <c r="F54" s="150">
        <v>246</v>
      </c>
      <c r="G54" s="150">
        <v>35</v>
      </c>
      <c r="H54" s="150">
        <v>44</v>
      </c>
      <c r="I54" s="150">
        <v>89</v>
      </c>
      <c r="J54" s="150">
        <v>14</v>
      </c>
      <c r="K54" s="150">
        <v>0</v>
      </c>
      <c r="L54" s="150">
        <v>24</v>
      </c>
      <c r="M54" s="150">
        <v>112</v>
      </c>
      <c r="N54" s="150">
        <v>0</v>
      </c>
      <c r="O54" s="136">
        <v>764</v>
      </c>
    </row>
    <row r="55" spans="1:15" s="137" customFormat="1" ht="11.25" customHeight="1" x14ac:dyDescent="0.15">
      <c r="A55" s="149"/>
      <c r="B55" s="149" t="s">
        <v>24</v>
      </c>
      <c r="C55" s="150">
        <v>4</v>
      </c>
      <c r="D55" s="150">
        <v>2</v>
      </c>
      <c r="E55" s="150">
        <v>34</v>
      </c>
      <c r="F55" s="150">
        <v>56</v>
      </c>
      <c r="G55" s="150">
        <v>7</v>
      </c>
      <c r="H55" s="150">
        <v>10</v>
      </c>
      <c r="I55" s="150">
        <v>20</v>
      </c>
      <c r="J55" s="150">
        <v>1</v>
      </c>
      <c r="K55" s="150">
        <v>0</v>
      </c>
      <c r="L55" s="150">
        <v>6</v>
      </c>
      <c r="M55" s="150">
        <v>24</v>
      </c>
      <c r="N55" s="150">
        <v>0</v>
      </c>
      <c r="O55" s="136">
        <v>164</v>
      </c>
    </row>
    <row r="56" spans="1:15" s="137" customFormat="1" ht="11.25" customHeight="1" x14ac:dyDescent="0.15">
      <c r="A56" s="137" t="s">
        <v>113</v>
      </c>
      <c r="B56" s="149" t="s">
        <v>23</v>
      </c>
      <c r="C56" s="136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</row>
    <row r="57" spans="1:15" s="137" customFormat="1" ht="11.25" customHeight="1" x14ac:dyDescent="0.15">
      <c r="B57" s="149" t="s">
        <v>24</v>
      </c>
      <c r="C57" s="136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</row>
    <row r="58" spans="1:15" s="137" customFormat="1" ht="11.25" customHeight="1" x14ac:dyDescent="0.15">
      <c r="A58" s="139" t="s">
        <v>166</v>
      </c>
      <c r="B58" s="334" t="s">
        <v>23</v>
      </c>
      <c r="C58" s="140">
        <f>SUM(C48+C50+C52+C54+C56)</f>
        <v>29787</v>
      </c>
      <c r="D58" s="140">
        <f t="shared" ref="D58:O58" si="1">SUM(D48+D50+D52+D54+D56)</f>
        <v>38911</v>
      </c>
      <c r="E58" s="140">
        <f t="shared" si="1"/>
        <v>209688</v>
      </c>
      <c r="F58" s="140">
        <f t="shared" si="1"/>
        <v>266361</v>
      </c>
      <c r="G58" s="140">
        <f t="shared" si="1"/>
        <v>150609</v>
      </c>
      <c r="H58" s="140">
        <f t="shared" si="1"/>
        <v>64787</v>
      </c>
      <c r="I58" s="140">
        <f t="shared" si="1"/>
        <v>71579</v>
      </c>
      <c r="J58" s="140">
        <f t="shared" si="1"/>
        <v>100982</v>
      </c>
      <c r="K58" s="140">
        <f t="shared" si="1"/>
        <v>3717</v>
      </c>
      <c r="L58" s="140">
        <f t="shared" si="1"/>
        <v>69074</v>
      </c>
      <c r="M58" s="140">
        <f t="shared" si="1"/>
        <v>176742</v>
      </c>
      <c r="N58" s="140">
        <f t="shared" si="1"/>
        <v>39371</v>
      </c>
      <c r="O58" s="140">
        <f t="shared" si="1"/>
        <v>1221608</v>
      </c>
    </row>
    <row r="59" spans="1:15" s="137" customFormat="1" ht="11.25" customHeight="1" x14ac:dyDescent="0.15">
      <c r="A59" s="141"/>
      <c r="B59" s="335" t="s">
        <v>24</v>
      </c>
      <c r="C59" s="142">
        <f>SUM(C49+C51+C53+C55+C57)</f>
        <v>6375</v>
      </c>
      <c r="D59" s="142">
        <f t="shared" ref="D59:O59" si="2">SUM(D49+D51+D53+D55+D57)</f>
        <v>8076</v>
      </c>
      <c r="E59" s="142">
        <f t="shared" si="2"/>
        <v>44232</v>
      </c>
      <c r="F59" s="142">
        <f t="shared" si="2"/>
        <v>55561</v>
      </c>
      <c r="G59" s="142">
        <f t="shared" si="2"/>
        <v>33132</v>
      </c>
      <c r="H59" s="142">
        <f t="shared" si="2"/>
        <v>14826</v>
      </c>
      <c r="I59" s="142">
        <f t="shared" si="2"/>
        <v>15962</v>
      </c>
      <c r="J59" s="142">
        <f t="shared" si="2"/>
        <v>22463</v>
      </c>
      <c r="K59" s="142">
        <f t="shared" si="2"/>
        <v>796</v>
      </c>
      <c r="L59" s="142">
        <f t="shared" si="2"/>
        <v>14088</v>
      </c>
      <c r="M59" s="142">
        <f t="shared" si="2"/>
        <v>36911</v>
      </c>
      <c r="N59" s="142">
        <f t="shared" si="2"/>
        <v>7765</v>
      </c>
      <c r="O59" s="142">
        <f t="shared" si="2"/>
        <v>260187</v>
      </c>
    </row>
    <row r="64" spans="1:15" x14ac:dyDescent="0.25">
      <c r="A64" s="143"/>
      <c r="B64" s="144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</row>
    <row r="65" spans="1:15" x14ac:dyDescent="0.25">
      <c r="A65" s="144"/>
      <c r="B65" s="144"/>
      <c r="C65" s="144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1:15" x14ac:dyDescent="0.25">
      <c r="A66" s="144"/>
      <c r="B66" s="144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</row>
    <row r="67" spans="1:15" x14ac:dyDescent="0.25">
      <c r="A67" s="144"/>
      <c r="B67" s="144"/>
      <c r="C67" s="144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</row>
    <row r="68" spans="1:15" x14ac:dyDescent="0.25">
      <c r="A68" s="144"/>
      <c r="B68" s="144"/>
      <c r="C68" s="144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</row>
    <row r="69" spans="1:15" x14ac:dyDescent="0.25">
      <c r="A69" s="144"/>
      <c r="B69" s="144"/>
      <c r="C69" s="144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</row>
    <row r="70" spans="1:15" x14ac:dyDescent="0.25">
      <c r="A70" s="144"/>
      <c r="B70" s="144"/>
      <c r="C70" s="144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</row>
    <row r="71" spans="1:15" x14ac:dyDescent="0.25">
      <c r="A71" s="144"/>
      <c r="B71" s="144"/>
      <c r="C71" s="144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</row>
    <row r="72" spans="1:15" x14ac:dyDescent="0.25">
      <c r="A72" s="144"/>
      <c r="B72" s="144"/>
      <c r="C72" s="144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</row>
    <row r="73" spans="1:15" x14ac:dyDescent="0.25">
      <c r="A73" s="144"/>
      <c r="B73" s="144"/>
      <c r="C73" s="144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</row>
    <row r="74" spans="1:15" x14ac:dyDescent="0.25">
      <c r="A74" s="144"/>
      <c r="B74" s="144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7"/>
  <sheetViews>
    <sheetView workbookViewId="0">
      <selection activeCell="Q8" sqref="Q8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3" width="5.140625" customWidth="1"/>
    <col min="4" max="4" width="4.5703125" customWidth="1"/>
    <col min="5" max="5" width="4.42578125" customWidth="1"/>
    <col min="6" max="6" width="4.5703125" customWidth="1"/>
    <col min="7" max="7" width="4.28515625" customWidth="1"/>
    <col min="8" max="8" width="5.7109375" customWidth="1"/>
    <col min="9" max="9" width="4.28515625" customWidth="1"/>
    <col min="10" max="10" width="4.42578125" customWidth="1"/>
    <col min="11" max="11" width="5.7109375" customWidth="1"/>
    <col min="12" max="13" width="4.42578125" customWidth="1"/>
    <col min="14" max="14" width="5.7109375" customWidth="1"/>
    <col min="15" max="15" width="4.42578125" customWidth="1"/>
    <col min="16" max="16" width="4.28515625" customWidth="1"/>
    <col min="17" max="17" width="4.140625" customWidth="1"/>
    <col min="18" max="18" width="5.7109375" customWidth="1"/>
  </cols>
  <sheetData>
    <row r="1" spans="1:18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5">
      <c r="A4" s="400" t="s">
        <v>167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57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61" customFormat="1" ht="11.25" customHeight="1" x14ac:dyDescent="0.2">
      <c r="A6" s="158" t="s">
        <v>3</v>
      </c>
      <c r="B6" s="159"/>
      <c r="C6" s="160" t="s">
        <v>4</v>
      </c>
      <c r="D6" s="160" t="s">
        <v>5</v>
      </c>
      <c r="E6" s="160" t="s">
        <v>6</v>
      </c>
      <c r="F6" s="160" t="s">
        <v>7</v>
      </c>
      <c r="G6" s="160" t="s">
        <v>8</v>
      </c>
      <c r="H6" s="160" t="s">
        <v>9</v>
      </c>
      <c r="I6" s="160" t="s">
        <v>10</v>
      </c>
      <c r="J6" s="160" t="s">
        <v>11</v>
      </c>
      <c r="K6" s="160" t="s">
        <v>12</v>
      </c>
      <c r="L6" s="160" t="s">
        <v>21</v>
      </c>
      <c r="M6" s="160" t="s">
        <v>14</v>
      </c>
      <c r="N6" s="160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.1" customHeight="1" x14ac:dyDescent="0.25">
      <c r="A7" s="163" t="s">
        <v>168</v>
      </c>
      <c r="B7" s="162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164">
        <v>23985</v>
      </c>
      <c r="I7" s="238" t="s">
        <v>182</v>
      </c>
      <c r="J7" s="238" t="s">
        <v>182</v>
      </c>
      <c r="K7" s="164">
        <v>5858</v>
      </c>
      <c r="L7" s="238" t="s">
        <v>182</v>
      </c>
      <c r="M7" s="238" t="s">
        <v>182</v>
      </c>
      <c r="N7" s="164">
        <v>8387</v>
      </c>
      <c r="O7" s="238" t="s">
        <v>182</v>
      </c>
      <c r="P7" s="238" t="s">
        <v>182</v>
      </c>
      <c r="Q7" s="238" t="s">
        <v>182</v>
      </c>
      <c r="R7" s="245">
        <f>SUM(C7:Q7)</f>
        <v>38230</v>
      </c>
    </row>
    <row r="8" spans="1:18" ht="11.1" customHeight="1" x14ac:dyDescent="0.25">
      <c r="A8" s="336" t="s">
        <v>168</v>
      </c>
      <c r="B8" s="337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38">
        <v>767</v>
      </c>
      <c r="I8" s="243" t="s">
        <v>182</v>
      </c>
      <c r="J8" s="243" t="s">
        <v>182</v>
      </c>
      <c r="K8" s="338">
        <v>110</v>
      </c>
      <c r="L8" s="243" t="s">
        <v>182</v>
      </c>
      <c r="M8" s="243" t="s">
        <v>182</v>
      </c>
      <c r="N8" s="338">
        <v>344</v>
      </c>
      <c r="O8" s="243" t="s">
        <v>182</v>
      </c>
      <c r="P8" s="243" t="s">
        <v>182</v>
      </c>
      <c r="Q8" s="243" t="s">
        <v>182</v>
      </c>
      <c r="R8" s="252">
        <f>SUM(C8:Q8)</f>
        <v>1221</v>
      </c>
    </row>
    <row r="9" spans="1:18" ht="11.1" customHeight="1" x14ac:dyDescent="0.25">
      <c r="A9" s="163"/>
      <c r="B9" s="162"/>
      <c r="C9" s="279"/>
      <c r="D9" s="279"/>
      <c r="E9" s="279"/>
      <c r="F9" s="279"/>
      <c r="G9" s="279"/>
      <c r="H9" s="164"/>
      <c r="I9" s="258"/>
      <c r="J9" s="258"/>
      <c r="K9" s="164"/>
      <c r="L9" s="258"/>
      <c r="M9" s="258"/>
      <c r="N9" s="164"/>
      <c r="O9" s="258"/>
      <c r="P9" s="258"/>
      <c r="Q9" s="258"/>
      <c r="R9" s="258"/>
    </row>
    <row r="10" spans="1:18" s="168" customFormat="1" ht="9.9499999999999993" customHeight="1" x14ac:dyDescent="0.15">
      <c r="A10" s="165" t="s">
        <v>94</v>
      </c>
      <c r="B10" s="166" t="s">
        <v>23</v>
      </c>
      <c r="C10" s="167">
        <v>0</v>
      </c>
      <c r="D10" s="167">
        <v>0</v>
      </c>
      <c r="E10" s="167">
        <v>0</v>
      </c>
      <c r="F10" s="167">
        <v>0</v>
      </c>
      <c r="G10" s="167">
        <v>0</v>
      </c>
      <c r="H10" s="167">
        <v>23985</v>
      </c>
      <c r="I10" s="167">
        <v>0</v>
      </c>
      <c r="J10" s="167">
        <v>0</v>
      </c>
      <c r="K10" s="167">
        <v>5858</v>
      </c>
      <c r="L10" s="167">
        <v>0</v>
      </c>
      <c r="M10" s="167">
        <v>0</v>
      </c>
      <c r="N10" s="167">
        <v>8387</v>
      </c>
      <c r="O10" s="136">
        <v>0</v>
      </c>
      <c r="P10" s="136">
        <v>0</v>
      </c>
      <c r="Q10" s="136">
        <v>0</v>
      </c>
      <c r="R10" s="136">
        <f>SUM(C10:Q10)</f>
        <v>38230</v>
      </c>
    </row>
    <row r="11" spans="1:18" s="168" customFormat="1" ht="9.9499999999999993" customHeight="1" x14ac:dyDescent="0.15">
      <c r="A11" s="165"/>
      <c r="B11" s="166" t="s">
        <v>24</v>
      </c>
      <c r="C11" s="167">
        <v>0</v>
      </c>
      <c r="D11" s="167">
        <v>0</v>
      </c>
      <c r="E11" s="167">
        <v>0</v>
      </c>
      <c r="F11" s="167">
        <v>0</v>
      </c>
      <c r="G11" s="167">
        <v>0</v>
      </c>
      <c r="H11" s="167">
        <v>767</v>
      </c>
      <c r="I11" s="167">
        <v>0</v>
      </c>
      <c r="J11" s="167">
        <v>0</v>
      </c>
      <c r="K11" s="167">
        <v>110</v>
      </c>
      <c r="L11" s="167">
        <v>0</v>
      </c>
      <c r="M11" s="167">
        <v>0</v>
      </c>
      <c r="N11" s="167">
        <v>344</v>
      </c>
      <c r="O11" s="136">
        <v>0</v>
      </c>
      <c r="P11" s="136">
        <v>0</v>
      </c>
      <c r="Q11" s="136">
        <v>0</v>
      </c>
      <c r="R11" s="136">
        <f t="shared" ref="R11:R19" si="0">SUM(C11:Q11)</f>
        <v>1221</v>
      </c>
    </row>
    <row r="12" spans="1:18" s="168" customFormat="1" ht="9.9499999999999993" customHeight="1" x14ac:dyDescent="0.15">
      <c r="A12" s="168" t="s">
        <v>95</v>
      </c>
      <c r="B12" s="151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f t="shared" si="0"/>
        <v>0</v>
      </c>
    </row>
    <row r="13" spans="1:18" s="168" customFormat="1" ht="9.9499999999999993" customHeight="1" x14ac:dyDescent="0.15">
      <c r="B13" s="151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f t="shared" si="0"/>
        <v>0</v>
      </c>
    </row>
    <row r="14" spans="1:18" s="168" customFormat="1" ht="9.9499999999999993" customHeight="1" x14ac:dyDescent="0.15">
      <c r="A14" s="168" t="s">
        <v>96</v>
      </c>
      <c r="B14" s="151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f t="shared" si="0"/>
        <v>0</v>
      </c>
    </row>
    <row r="15" spans="1:18" s="168" customFormat="1" ht="9.9499999999999993" customHeight="1" x14ac:dyDescent="0.15">
      <c r="B15" s="151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f t="shared" si="0"/>
        <v>0</v>
      </c>
    </row>
    <row r="16" spans="1:18" s="168" customFormat="1" ht="9.9499999999999993" customHeight="1" x14ac:dyDescent="0.15">
      <c r="A16" s="168" t="s">
        <v>97</v>
      </c>
      <c r="B16" s="151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f t="shared" si="0"/>
        <v>0</v>
      </c>
    </row>
    <row r="17" spans="1:18" s="168" customFormat="1" ht="9.9499999999999993" customHeight="1" x14ac:dyDescent="0.15">
      <c r="B17" s="151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f t="shared" si="0"/>
        <v>0</v>
      </c>
    </row>
    <row r="18" spans="1:18" s="168" customFormat="1" ht="9.9499999999999993" customHeight="1" x14ac:dyDescent="0.15">
      <c r="A18" s="168" t="s">
        <v>113</v>
      </c>
      <c r="B18" s="151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f t="shared" si="0"/>
        <v>0</v>
      </c>
    </row>
    <row r="19" spans="1:18" s="168" customFormat="1" ht="9.9499999999999993" customHeight="1" x14ac:dyDescent="0.15">
      <c r="B19" s="151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f t="shared" si="0"/>
        <v>0</v>
      </c>
    </row>
    <row r="20" spans="1:18" s="168" customFormat="1" ht="11.25" customHeight="1" x14ac:dyDescent="0.15">
      <c r="A20" s="169" t="s">
        <v>166</v>
      </c>
      <c r="B20" s="170" t="s">
        <v>23</v>
      </c>
      <c r="C20" s="140">
        <f t="shared" ref="C20:R20" si="1">SUM(C10+C12+C14+C16+C18)</f>
        <v>0</v>
      </c>
      <c r="D20" s="140">
        <f t="shared" si="1"/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23985</v>
      </c>
      <c r="I20" s="140">
        <f t="shared" si="1"/>
        <v>0</v>
      </c>
      <c r="J20" s="140">
        <f t="shared" si="1"/>
        <v>0</v>
      </c>
      <c r="K20" s="140">
        <f t="shared" si="1"/>
        <v>5858</v>
      </c>
      <c r="L20" s="140">
        <f t="shared" si="1"/>
        <v>0</v>
      </c>
      <c r="M20" s="140">
        <f t="shared" si="1"/>
        <v>0</v>
      </c>
      <c r="N20" s="140">
        <f t="shared" si="1"/>
        <v>8387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 t="shared" si="1"/>
        <v>38230</v>
      </c>
    </row>
    <row r="21" spans="1:18" s="168" customFormat="1" ht="11.25" customHeight="1" x14ac:dyDescent="0.15">
      <c r="A21" s="171"/>
      <c r="B21" s="172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767</v>
      </c>
      <c r="I21" s="142">
        <f t="shared" si="2"/>
        <v>0</v>
      </c>
      <c r="J21" s="142">
        <f t="shared" si="2"/>
        <v>0</v>
      </c>
      <c r="K21" s="142">
        <f t="shared" si="2"/>
        <v>110</v>
      </c>
      <c r="L21" s="142">
        <f t="shared" si="2"/>
        <v>0</v>
      </c>
      <c r="M21" s="142">
        <f t="shared" si="2"/>
        <v>0</v>
      </c>
      <c r="N21" s="142">
        <f t="shared" si="2"/>
        <v>344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1221</v>
      </c>
    </row>
    <row r="27" spans="1:18" x14ac:dyDescent="0.25">
      <c r="A27" s="162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</row>
    <row r="28" spans="1:18" x14ac:dyDescent="0.25">
      <c r="A28" s="163"/>
      <c r="B28" s="162"/>
      <c r="C28" s="163"/>
      <c r="D28" s="163"/>
      <c r="E28" s="164"/>
      <c r="F28" s="164"/>
      <c r="G28" s="164"/>
      <c r="H28" s="164"/>
      <c r="I28" s="164"/>
      <c r="J28" s="164"/>
      <c r="K28" s="164"/>
      <c r="L28" s="164"/>
      <c r="M28" s="163"/>
      <c r="N28" s="164"/>
      <c r="O28" s="164"/>
      <c r="P28" s="163"/>
      <c r="Q28" s="164"/>
      <c r="R28" s="164"/>
    </row>
    <row r="29" spans="1:18" x14ac:dyDescent="0.25">
      <c r="A29" s="163"/>
      <c r="B29" s="162"/>
      <c r="C29" s="163"/>
      <c r="D29" s="163"/>
      <c r="E29" s="164"/>
      <c r="F29" s="164"/>
      <c r="G29" s="164"/>
      <c r="H29" s="164"/>
      <c r="I29" s="164"/>
      <c r="J29" s="164"/>
      <c r="K29" s="164"/>
      <c r="L29" s="164"/>
      <c r="M29" s="163"/>
      <c r="N29" s="164"/>
      <c r="O29" s="164"/>
      <c r="P29" s="163"/>
      <c r="Q29" s="164"/>
      <c r="R29" s="164"/>
    </row>
    <row r="30" spans="1:18" x14ac:dyDescent="0.25">
      <c r="A30" s="163"/>
      <c r="B30" s="162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</row>
    <row r="31" spans="1:18" x14ac:dyDescent="0.25">
      <c r="A31" s="163"/>
      <c r="B31" s="162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</row>
    <row r="32" spans="1:18" x14ac:dyDescent="0.25">
      <c r="A32" s="163"/>
      <c r="B32" s="162"/>
      <c r="C32" s="163"/>
      <c r="D32" s="164"/>
      <c r="E32" s="164"/>
      <c r="F32" s="164"/>
      <c r="G32" s="164"/>
      <c r="H32" s="164"/>
      <c r="I32" s="164"/>
      <c r="J32" s="163"/>
      <c r="K32" s="164"/>
      <c r="L32" s="164"/>
      <c r="M32" s="163"/>
      <c r="N32" s="164"/>
      <c r="O32" s="164"/>
      <c r="P32" s="164"/>
      <c r="Q32" s="164"/>
      <c r="R32" s="164"/>
    </row>
    <row r="33" spans="1:18" x14ac:dyDescent="0.25">
      <c r="A33" s="163"/>
      <c r="B33" s="162"/>
      <c r="C33" s="163"/>
      <c r="D33" s="164"/>
      <c r="E33" s="164"/>
      <c r="F33" s="164"/>
      <c r="G33" s="164"/>
      <c r="H33" s="164"/>
      <c r="I33" s="164"/>
      <c r="J33" s="163"/>
      <c r="K33" s="164"/>
      <c r="L33" s="164"/>
      <c r="M33" s="163"/>
      <c r="N33" s="164"/>
      <c r="O33" s="164"/>
      <c r="P33" s="164"/>
      <c r="Q33" s="164"/>
      <c r="R33" s="164"/>
    </row>
    <row r="34" spans="1:18" x14ac:dyDescent="0.25">
      <c r="A34" s="163"/>
      <c r="B34" s="162"/>
      <c r="C34" s="163"/>
      <c r="D34" s="164"/>
      <c r="E34" s="164"/>
      <c r="F34" s="164"/>
      <c r="G34" s="164"/>
      <c r="H34" s="164"/>
      <c r="I34" s="164"/>
      <c r="J34" s="163"/>
      <c r="K34" s="163"/>
      <c r="L34" s="164"/>
      <c r="M34" s="163"/>
      <c r="N34" s="164"/>
      <c r="O34" s="164"/>
      <c r="P34" s="164"/>
      <c r="Q34" s="164"/>
      <c r="R34" s="164"/>
    </row>
    <row r="35" spans="1:18" x14ac:dyDescent="0.25">
      <c r="A35" s="163"/>
      <c r="B35" s="162"/>
      <c r="C35" s="163"/>
      <c r="D35" s="164"/>
      <c r="E35" s="164"/>
      <c r="F35" s="164"/>
      <c r="G35" s="164"/>
      <c r="H35" s="164"/>
      <c r="I35" s="164"/>
      <c r="J35" s="163"/>
      <c r="K35" s="163"/>
      <c r="L35" s="164"/>
      <c r="M35" s="163"/>
      <c r="N35" s="164"/>
      <c r="O35" s="164"/>
      <c r="P35" s="164"/>
      <c r="Q35" s="164"/>
      <c r="R35" s="164"/>
    </row>
    <row r="36" spans="1:18" x14ac:dyDescent="0.25">
      <c r="A36" s="163"/>
      <c r="B36" s="162"/>
      <c r="C36" s="163"/>
      <c r="D36" s="163"/>
      <c r="E36" s="164"/>
      <c r="F36" s="164"/>
      <c r="G36" s="164"/>
      <c r="H36" s="164"/>
      <c r="I36" s="163"/>
      <c r="J36" s="163"/>
      <c r="K36" s="163"/>
      <c r="L36" s="164"/>
      <c r="M36" s="163"/>
      <c r="N36" s="164"/>
      <c r="O36" s="164"/>
      <c r="P36" s="164"/>
      <c r="Q36" s="164"/>
      <c r="R36" s="164"/>
    </row>
    <row r="37" spans="1:18" x14ac:dyDescent="0.25">
      <c r="A37" s="163"/>
      <c r="B37" s="162"/>
      <c r="C37" s="163"/>
      <c r="D37" s="163"/>
      <c r="E37" s="164"/>
      <c r="F37" s="164"/>
      <c r="G37" s="164"/>
      <c r="H37" s="164"/>
      <c r="I37" s="163"/>
      <c r="J37" s="163"/>
      <c r="K37" s="163"/>
      <c r="L37" s="164"/>
      <c r="M37" s="163"/>
      <c r="N37" s="164"/>
      <c r="O37" s="164"/>
      <c r="P37" s="164"/>
      <c r="Q37" s="164"/>
      <c r="R37" s="164"/>
    </row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4"/>
  <sheetViews>
    <sheetView workbookViewId="0">
      <selection sqref="A1:O1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15" width="5.7109375" customWidth="1"/>
  </cols>
  <sheetData>
    <row r="1" spans="1:15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15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15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15" s="122" customFormat="1" ht="12.75" customHeight="1" x14ac:dyDescent="0.25">
      <c r="A4" s="400" t="s">
        <v>167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15" s="157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15" s="161" customFormat="1" ht="11.25" customHeight="1" x14ac:dyDescent="0.2">
      <c r="A6" s="176" t="s">
        <v>3</v>
      </c>
      <c r="B6" s="177"/>
      <c r="C6" s="178" t="s">
        <v>101</v>
      </c>
      <c r="D6" s="178" t="s">
        <v>141</v>
      </c>
      <c r="E6" s="178" t="s">
        <v>103</v>
      </c>
      <c r="F6" s="178" t="s">
        <v>104</v>
      </c>
      <c r="G6" s="178" t="s">
        <v>105</v>
      </c>
      <c r="H6" s="178" t="s">
        <v>106</v>
      </c>
      <c r="I6" s="178" t="s">
        <v>107</v>
      </c>
      <c r="J6" s="178" t="s">
        <v>108</v>
      </c>
      <c r="K6" s="178" t="s">
        <v>109</v>
      </c>
      <c r="L6" s="178" t="s">
        <v>110</v>
      </c>
      <c r="M6" s="178" t="s">
        <v>111</v>
      </c>
      <c r="N6" s="178" t="s">
        <v>112</v>
      </c>
      <c r="O6" s="129" t="s">
        <v>153</v>
      </c>
    </row>
    <row r="7" spans="1:15" ht="11.1" customHeight="1" x14ac:dyDescent="0.25">
      <c r="A7" s="174" t="s">
        <v>168</v>
      </c>
      <c r="B7" s="173" t="s">
        <v>23</v>
      </c>
      <c r="C7" s="175">
        <v>3551</v>
      </c>
      <c r="D7" s="175">
        <v>1999</v>
      </c>
      <c r="E7" s="175">
        <v>3903</v>
      </c>
      <c r="F7" s="175">
        <v>2593</v>
      </c>
      <c r="G7" s="175">
        <v>4443</v>
      </c>
      <c r="H7" s="175">
        <v>4122</v>
      </c>
      <c r="I7" s="175">
        <v>2541</v>
      </c>
      <c r="J7" s="175">
        <v>1702</v>
      </c>
      <c r="K7" s="175">
        <v>2907</v>
      </c>
      <c r="L7" s="175">
        <v>3672</v>
      </c>
      <c r="M7" s="175">
        <v>3431</v>
      </c>
      <c r="N7" s="175">
        <v>3366</v>
      </c>
      <c r="O7" s="245">
        <f>SUM(C7:N7)</f>
        <v>38230</v>
      </c>
    </row>
    <row r="8" spans="1:15" ht="11.1" customHeight="1" x14ac:dyDescent="0.25">
      <c r="A8" s="341" t="s">
        <v>168</v>
      </c>
      <c r="B8" s="342" t="s">
        <v>24</v>
      </c>
      <c r="C8" s="343">
        <v>110</v>
      </c>
      <c r="D8" s="343">
        <v>70</v>
      </c>
      <c r="E8" s="343">
        <v>99</v>
      </c>
      <c r="F8" s="343">
        <v>100</v>
      </c>
      <c r="G8" s="343">
        <v>126</v>
      </c>
      <c r="H8" s="343">
        <v>142</v>
      </c>
      <c r="I8" s="343">
        <v>104</v>
      </c>
      <c r="J8" s="343">
        <v>55</v>
      </c>
      <c r="K8" s="343">
        <v>91</v>
      </c>
      <c r="L8" s="343">
        <v>127</v>
      </c>
      <c r="M8" s="343">
        <v>98</v>
      </c>
      <c r="N8" s="343">
        <v>99</v>
      </c>
      <c r="O8" s="252">
        <f>SUM(C8:N8)</f>
        <v>1221</v>
      </c>
    </row>
    <row r="9" spans="1:15" ht="11.1" customHeight="1" x14ac:dyDescent="0.25">
      <c r="A9" s="174"/>
      <c r="B9" s="173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258"/>
    </row>
    <row r="10" spans="1:15" s="168" customFormat="1" ht="11.25" customHeight="1" x14ac:dyDescent="0.15">
      <c r="A10" s="179" t="s">
        <v>94</v>
      </c>
      <c r="B10" s="180" t="s">
        <v>23</v>
      </c>
      <c r="C10" s="181">
        <v>3551</v>
      </c>
      <c r="D10" s="181">
        <v>1999</v>
      </c>
      <c r="E10" s="181">
        <v>3903</v>
      </c>
      <c r="F10" s="181">
        <v>2593</v>
      </c>
      <c r="G10" s="181">
        <v>4443</v>
      </c>
      <c r="H10" s="181">
        <v>4122</v>
      </c>
      <c r="I10" s="181">
        <v>2541</v>
      </c>
      <c r="J10" s="181">
        <v>1702</v>
      </c>
      <c r="K10" s="181">
        <v>2907</v>
      </c>
      <c r="L10" s="181">
        <v>3672</v>
      </c>
      <c r="M10" s="181">
        <v>3431</v>
      </c>
      <c r="N10" s="181">
        <v>3366</v>
      </c>
      <c r="O10" s="136">
        <f>SUM(C10:N10)</f>
        <v>38230</v>
      </c>
    </row>
    <row r="11" spans="1:15" s="168" customFormat="1" ht="11.25" customHeight="1" x14ac:dyDescent="0.15">
      <c r="A11" s="179"/>
      <c r="B11" s="180" t="s">
        <v>24</v>
      </c>
      <c r="C11" s="181">
        <v>110</v>
      </c>
      <c r="D11" s="181">
        <v>70</v>
      </c>
      <c r="E11" s="181">
        <v>99</v>
      </c>
      <c r="F11" s="181">
        <v>100</v>
      </c>
      <c r="G11" s="181">
        <v>126</v>
      </c>
      <c r="H11" s="181">
        <v>142</v>
      </c>
      <c r="I11" s="181">
        <v>104</v>
      </c>
      <c r="J11" s="181">
        <v>55</v>
      </c>
      <c r="K11" s="181">
        <v>91</v>
      </c>
      <c r="L11" s="181">
        <v>127</v>
      </c>
      <c r="M11" s="181">
        <v>98</v>
      </c>
      <c r="N11" s="181">
        <v>99</v>
      </c>
      <c r="O11" s="136">
        <f t="shared" ref="O11:O19" si="0">SUM(C11:N11)</f>
        <v>1221</v>
      </c>
    </row>
    <row r="12" spans="1:15" s="168" customFormat="1" ht="11.25" customHeight="1" x14ac:dyDescent="0.15">
      <c r="A12" s="168" t="s">
        <v>95</v>
      </c>
      <c r="B12" s="151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f t="shared" si="0"/>
        <v>0</v>
      </c>
    </row>
    <row r="13" spans="1:15" s="168" customFormat="1" ht="11.25" customHeight="1" x14ac:dyDescent="0.15">
      <c r="B13" s="151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f t="shared" si="0"/>
        <v>0</v>
      </c>
    </row>
    <row r="14" spans="1:15" s="168" customFormat="1" ht="11.25" customHeight="1" x14ac:dyDescent="0.15">
      <c r="A14" s="168" t="s">
        <v>96</v>
      </c>
      <c r="B14" s="151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f t="shared" si="0"/>
        <v>0</v>
      </c>
    </row>
    <row r="15" spans="1:15" s="168" customFormat="1" ht="11.25" customHeight="1" x14ac:dyDescent="0.15">
      <c r="B15" s="151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f t="shared" si="0"/>
        <v>0</v>
      </c>
    </row>
    <row r="16" spans="1:15" s="168" customFormat="1" ht="11.25" customHeight="1" x14ac:dyDescent="0.15">
      <c r="A16" s="168" t="s">
        <v>97</v>
      </c>
      <c r="B16" s="151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f t="shared" si="0"/>
        <v>0</v>
      </c>
    </row>
    <row r="17" spans="1:15" s="168" customFormat="1" ht="11.25" customHeight="1" x14ac:dyDescent="0.15">
      <c r="B17" s="151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f t="shared" si="0"/>
        <v>0</v>
      </c>
    </row>
    <row r="18" spans="1:15" s="168" customFormat="1" ht="11.25" customHeight="1" x14ac:dyDescent="0.15">
      <c r="A18" s="168" t="s">
        <v>113</v>
      </c>
      <c r="B18" s="151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f t="shared" si="0"/>
        <v>0</v>
      </c>
    </row>
    <row r="19" spans="1:15" s="168" customFormat="1" ht="11.25" customHeight="1" x14ac:dyDescent="0.15">
      <c r="B19" s="151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f t="shared" si="0"/>
        <v>0</v>
      </c>
    </row>
    <row r="20" spans="1:15" s="168" customFormat="1" ht="11.25" customHeight="1" x14ac:dyDescent="0.15">
      <c r="A20" s="169" t="s">
        <v>166</v>
      </c>
      <c r="B20" s="170" t="s">
        <v>23</v>
      </c>
      <c r="C20" s="140">
        <f>SUM(C10+C12+C14+C16+C18)</f>
        <v>3551</v>
      </c>
      <c r="D20" s="140">
        <f t="shared" ref="D20:O20" si="1">SUM(D10+D12+D14+D16+D18)</f>
        <v>1999</v>
      </c>
      <c r="E20" s="140">
        <f t="shared" si="1"/>
        <v>3903</v>
      </c>
      <c r="F20" s="140">
        <f t="shared" si="1"/>
        <v>2593</v>
      </c>
      <c r="G20" s="140">
        <f t="shared" si="1"/>
        <v>4443</v>
      </c>
      <c r="H20" s="140">
        <f t="shared" si="1"/>
        <v>4122</v>
      </c>
      <c r="I20" s="140">
        <f t="shared" si="1"/>
        <v>2541</v>
      </c>
      <c r="J20" s="140">
        <f t="shared" si="1"/>
        <v>1702</v>
      </c>
      <c r="K20" s="140">
        <f t="shared" si="1"/>
        <v>2907</v>
      </c>
      <c r="L20" s="140">
        <f t="shared" si="1"/>
        <v>3672</v>
      </c>
      <c r="M20" s="140">
        <f t="shared" si="1"/>
        <v>3431</v>
      </c>
      <c r="N20" s="140">
        <f t="shared" si="1"/>
        <v>3366</v>
      </c>
      <c r="O20" s="140">
        <f t="shared" si="1"/>
        <v>38230</v>
      </c>
    </row>
    <row r="21" spans="1:15" s="168" customFormat="1" ht="11.25" customHeight="1" x14ac:dyDescent="0.15">
      <c r="A21" s="171"/>
      <c r="B21" s="172" t="s">
        <v>24</v>
      </c>
      <c r="C21" s="142">
        <f>SUM(C11+C13+C15+C17+C19)</f>
        <v>110</v>
      </c>
      <c r="D21" s="142">
        <f t="shared" ref="D21:O21" si="2">SUM(D11+D13+D15+D17+D19)</f>
        <v>70</v>
      </c>
      <c r="E21" s="142">
        <f t="shared" si="2"/>
        <v>99</v>
      </c>
      <c r="F21" s="142">
        <f t="shared" si="2"/>
        <v>100</v>
      </c>
      <c r="G21" s="142">
        <f t="shared" si="2"/>
        <v>126</v>
      </c>
      <c r="H21" s="142">
        <f t="shared" si="2"/>
        <v>142</v>
      </c>
      <c r="I21" s="142">
        <f t="shared" si="2"/>
        <v>104</v>
      </c>
      <c r="J21" s="142">
        <f t="shared" si="2"/>
        <v>55</v>
      </c>
      <c r="K21" s="142">
        <f t="shared" si="2"/>
        <v>91</v>
      </c>
      <c r="L21" s="142">
        <f t="shared" si="2"/>
        <v>127</v>
      </c>
      <c r="M21" s="142">
        <f t="shared" si="2"/>
        <v>98</v>
      </c>
      <c r="N21" s="142">
        <f t="shared" si="2"/>
        <v>99</v>
      </c>
      <c r="O21" s="142">
        <f t="shared" si="2"/>
        <v>1221</v>
      </c>
    </row>
    <row r="24" spans="1:15" x14ac:dyDescent="0.2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</row>
    <row r="25" spans="1:15" x14ac:dyDescent="0.25">
      <c r="A25" s="174"/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</row>
    <row r="26" spans="1:15" x14ac:dyDescent="0.25">
      <c r="A26" s="174"/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</row>
    <row r="27" spans="1:15" x14ac:dyDescent="0.25">
      <c r="A27" s="174"/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</row>
    <row r="28" spans="1:15" x14ac:dyDescent="0.25">
      <c r="A28" s="174"/>
      <c r="B28" s="173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</row>
    <row r="29" spans="1:15" x14ac:dyDescent="0.25">
      <c r="A29" s="174"/>
      <c r="B29" s="173"/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</row>
    <row r="30" spans="1:15" x14ac:dyDescent="0.25">
      <c r="A30" s="174"/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</row>
    <row r="31" spans="1:15" x14ac:dyDescent="0.25">
      <c r="A31" s="174"/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</row>
    <row r="32" spans="1:15" x14ac:dyDescent="0.25">
      <c r="A32" s="174"/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</row>
    <row r="33" spans="1:15" x14ac:dyDescent="0.25">
      <c r="A33" s="174"/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</row>
    <row r="34" spans="1:15" x14ac:dyDescent="0.25">
      <c r="A34" s="174"/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57"/>
  <sheetViews>
    <sheetView workbookViewId="0">
      <selection sqref="A1:R1"/>
    </sheetView>
  </sheetViews>
  <sheetFormatPr baseColWidth="10" defaultRowHeight="15" x14ac:dyDescent="0.25"/>
  <cols>
    <col min="1" max="1" width="18.85546875" bestFit="1" customWidth="1"/>
    <col min="2" max="2" width="3.7109375" style="237" customWidth="1"/>
    <col min="3" max="3" width="4.85546875" customWidth="1"/>
    <col min="4" max="11" width="5.7109375" customWidth="1"/>
    <col min="12" max="12" width="4.140625" customWidth="1"/>
    <col min="13" max="13" width="4" customWidth="1"/>
    <col min="14" max="14" width="5.140625" bestFit="1" customWidth="1"/>
    <col min="15" max="15" width="4.85546875" customWidth="1"/>
    <col min="16" max="16" width="4.7109375" customWidth="1"/>
    <col min="17" max="17" width="5.7109375" customWidth="1"/>
    <col min="18" max="18" width="6.85546875" bestFit="1" customWidth="1"/>
    <col min="20" max="20" width="14.42578125" customWidth="1"/>
    <col min="21" max="21" width="3.7109375" customWidth="1"/>
    <col min="22" max="22" width="5.7109375" customWidth="1"/>
    <col min="23" max="23" width="7.42578125" bestFit="1" customWidth="1"/>
    <col min="24" max="37" width="5.7109375" customWidth="1"/>
  </cols>
  <sheetData>
    <row r="1" spans="1:39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182"/>
    </row>
    <row r="2" spans="1:39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182"/>
    </row>
    <row r="3" spans="1:39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182"/>
    </row>
    <row r="4" spans="1:39" s="122" customFormat="1" ht="12.75" customHeight="1" x14ac:dyDescent="0.25">
      <c r="A4" s="400" t="s">
        <v>169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182"/>
    </row>
    <row r="5" spans="1:39" s="123" customFormat="1" ht="12.75" customHeight="1" x14ac:dyDescent="0.2">
      <c r="B5" s="124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4"/>
    </row>
    <row r="6" spans="1:39" s="130" customFormat="1" ht="11.25" customHeight="1" x14ac:dyDescent="0.2">
      <c r="A6" s="185" t="s">
        <v>3</v>
      </c>
      <c r="B6" s="186"/>
      <c r="C6" s="187" t="s">
        <v>4</v>
      </c>
      <c r="D6" s="187" t="s">
        <v>5</v>
      </c>
      <c r="E6" s="187" t="s">
        <v>6</v>
      </c>
      <c r="F6" s="187" t="s">
        <v>7</v>
      </c>
      <c r="G6" s="187" t="s">
        <v>8</v>
      </c>
      <c r="H6" s="187" t="s">
        <v>9</v>
      </c>
      <c r="I6" s="187" t="s">
        <v>10</v>
      </c>
      <c r="J6" s="187" t="s">
        <v>11</v>
      </c>
      <c r="K6" s="187" t="s">
        <v>12</v>
      </c>
      <c r="L6" s="187" t="s">
        <v>21</v>
      </c>
      <c r="M6" s="187" t="s">
        <v>14</v>
      </c>
      <c r="N6" s="187" t="s">
        <v>15</v>
      </c>
      <c r="O6" s="187" t="s">
        <v>16</v>
      </c>
      <c r="P6" s="187" t="s">
        <v>17</v>
      </c>
      <c r="Q6" s="187" t="s">
        <v>116</v>
      </c>
      <c r="R6" s="188" t="s">
        <v>153</v>
      </c>
    </row>
    <row r="7" spans="1:39" ht="11.1" customHeight="1" x14ac:dyDescent="0.25">
      <c r="A7" s="190" t="s">
        <v>170</v>
      </c>
      <c r="B7" s="189" t="s">
        <v>23</v>
      </c>
      <c r="C7" s="191" t="s">
        <v>182</v>
      </c>
      <c r="D7" s="191" t="s">
        <v>182</v>
      </c>
      <c r="E7" s="191" t="s">
        <v>182</v>
      </c>
      <c r="F7" s="191" t="s">
        <v>182</v>
      </c>
      <c r="G7" s="191">
        <v>8</v>
      </c>
      <c r="H7" s="191">
        <v>149</v>
      </c>
      <c r="I7" s="191" t="s">
        <v>182</v>
      </c>
      <c r="J7" s="191" t="s">
        <v>182</v>
      </c>
      <c r="K7" s="191" t="s">
        <v>182</v>
      </c>
      <c r="L7" s="191" t="s">
        <v>182</v>
      </c>
      <c r="M7" s="191" t="s">
        <v>182</v>
      </c>
      <c r="N7" s="191" t="s">
        <v>182</v>
      </c>
      <c r="O7" s="191" t="s">
        <v>182</v>
      </c>
      <c r="P7" s="191" t="s">
        <v>182</v>
      </c>
      <c r="Q7" s="191">
        <v>47</v>
      </c>
      <c r="R7" s="245">
        <f>SUM(C7:Q7)</f>
        <v>204</v>
      </c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</row>
    <row r="8" spans="1:39" ht="11.1" customHeight="1" x14ac:dyDescent="0.25">
      <c r="A8" s="190" t="s">
        <v>170</v>
      </c>
      <c r="B8" s="189" t="s">
        <v>24</v>
      </c>
      <c r="C8" s="191" t="s">
        <v>182</v>
      </c>
      <c r="D8" s="191" t="s">
        <v>182</v>
      </c>
      <c r="E8" s="191" t="s">
        <v>182</v>
      </c>
      <c r="F8" s="191" t="s">
        <v>182</v>
      </c>
      <c r="G8" s="191">
        <v>3</v>
      </c>
      <c r="H8" s="191">
        <v>51</v>
      </c>
      <c r="I8" s="191" t="s">
        <v>182</v>
      </c>
      <c r="J8" s="191" t="s">
        <v>182</v>
      </c>
      <c r="K8" s="191" t="s">
        <v>182</v>
      </c>
      <c r="L8" s="191" t="s">
        <v>182</v>
      </c>
      <c r="M8" s="191" t="s">
        <v>182</v>
      </c>
      <c r="N8" s="191" t="s">
        <v>182</v>
      </c>
      <c r="O8" s="191" t="s">
        <v>182</v>
      </c>
      <c r="P8" s="191" t="s">
        <v>182</v>
      </c>
      <c r="Q8" s="191">
        <v>16</v>
      </c>
      <c r="R8" s="245">
        <f t="shared" ref="R8:R30" si="0">SUM(C8:Q8)</f>
        <v>70</v>
      </c>
      <c r="T8" s="347"/>
      <c r="U8" s="348"/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49"/>
      <c r="AJ8" s="349"/>
      <c r="AK8" s="350"/>
      <c r="AL8" s="253"/>
      <c r="AM8" s="253"/>
    </row>
    <row r="9" spans="1:39" ht="11.1" customHeight="1" x14ac:dyDescent="0.25">
      <c r="A9" s="190" t="s">
        <v>171</v>
      </c>
      <c r="B9" s="189" t="s">
        <v>23</v>
      </c>
      <c r="C9" s="191" t="s">
        <v>182</v>
      </c>
      <c r="D9" s="191">
        <v>7830</v>
      </c>
      <c r="E9" s="191">
        <v>18218</v>
      </c>
      <c r="F9" s="191">
        <v>69593</v>
      </c>
      <c r="G9" s="191">
        <v>16392</v>
      </c>
      <c r="H9" s="191">
        <v>3124</v>
      </c>
      <c r="I9" s="191" t="s">
        <v>182</v>
      </c>
      <c r="J9" s="191" t="s">
        <v>182</v>
      </c>
      <c r="K9" s="191">
        <v>135</v>
      </c>
      <c r="L9" s="191" t="s">
        <v>182</v>
      </c>
      <c r="M9" s="191" t="s">
        <v>182</v>
      </c>
      <c r="N9" s="191" t="s">
        <v>182</v>
      </c>
      <c r="O9" s="191" t="s">
        <v>182</v>
      </c>
      <c r="P9" s="191" t="s">
        <v>182</v>
      </c>
      <c r="Q9" s="191">
        <v>22</v>
      </c>
      <c r="R9" s="245">
        <f t="shared" si="0"/>
        <v>115314</v>
      </c>
      <c r="T9" s="192"/>
      <c r="U9" s="193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253"/>
      <c r="AM9" s="253"/>
    </row>
    <row r="10" spans="1:39" ht="11.1" customHeight="1" x14ac:dyDescent="0.25">
      <c r="A10" s="190" t="s">
        <v>171</v>
      </c>
      <c r="B10" s="189" t="s">
        <v>24</v>
      </c>
      <c r="C10" s="191" t="s">
        <v>182</v>
      </c>
      <c r="D10" s="191">
        <v>1862</v>
      </c>
      <c r="E10" s="191">
        <v>4079</v>
      </c>
      <c r="F10" s="191">
        <v>15646</v>
      </c>
      <c r="G10" s="191">
        <v>3653</v>
      </c>
      <c r="H10" s="191">
        <v>694</v>
      </c>
      <c r="I10" s="191" t="s">
        <v>182</v>
      </c>
      <c r="J10" s="191" t="s">
        <v>182</v>
      </c>
      <c r="K10" s="191">
        <v>28</v>
      </c>
      <c r="L10" s="191" t="s">
        <v>182</v>
      </c>
      <c r="M10" s="191" t="s">
        <v>182</v>
      </c>
      <c r="N10" s="191" t="s">
        <v>182</v>
      </c>
      <c r="O10" s="191" t="s">
        <v>182</v>
      </c>
      <c r="P10" s="191" t="s">
        <v>182</v>
      </c>
      <c r="Q10" s="191">
        <v>5</v>
      </c>
      <c r="R10" s="245">
        <f t="shared" si="0"/>
        <v>25967</v>
      </c>
      <c r="T10" s="192"/>
      <c r="U10" s="193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253"/>
      <c r="AM10" s="253"/>
    </row>
    <row r="11" spans="1:39" ht="11.1" customHeight="1" x14ac:dyDescent="0.25">
      <c r="A11" s="190" t="s">
        <v>172</v>
      </c>
      <c r="B11" s="189" t="s">
        <v>23</v>
      </c>
      <c r="C11" s="191" t="s">
        <v>182</v>
      </c>
      <c r="D11" s="191" t="s">
        <v>182</v>
      </c>
      <c r="E11" s="191" t="s">
        <v>182</v>
      </c>
      <c r="F11" s="191" t="s">
        <v>182</v>
      </c>
      <c r="G11" s="191">
        <v>136</v>
      </c>
      <c r="H11" s="191" t="s">
        <v>182</v>
      </c>
      <c r="I11" s="191" t="s">
        <v>182</v>
      </c>
      <c r="J11" s="191">
        <v>192</v>
      </c>
      <c r="K11" s="191">
        <v>1362</v>
      </c>
      <c r="L11" s="191" t="s">
        <v>182</v>
      </c>
      <c r="M11" s="191" t="s">
        <v>182</v>
      </c>
      <c r="N11" s="191">
        <v>181</v>
      </c>
      <c r="O11" s="191" t="s">
        <v>182</v>
      </c>
      <c r="P11" s="191" t="s">
        <v>182</v>
      </c>
      <c r="Q11" s="191">
        <v>60</v>
      </c>
      <c r="R11" s="245">
        <f t="shared" si="0"/>
        <v>1931</v>
      </c>
      <c r="T11" s="137"/>
      <c r="U11" s="193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253"/>
      <c r="AM11" s="253"/>
    </row>
    <row r="12" spans="1:39" ht="11.1" customHeight="1" x14ac:dyDescent="0.25">
      <c r="A12" s="190" t="s">
        <v>172</v>
      </c>
      <c r="B12" s="189" t="s">
        <v>24</v>
      </c>
      <c r="C12" s="191" t="s">
        <v>182</v>
      </c>
      <c r="D12" s="191" t="s">
        <v>182</v>
      </c>
      <c r="E12" s="191" t="s">
        <v>182</v>
      </c>
      <c r="F12" s="191" t="s">
        <v>182</v>
      </c>
      <c r="G12" s="191">
        <v>15</v>
      </c>
      <c r="H12" s="191" t="s">
        <v>182</v>
      </c>
      <c r="I12" s="191" t="s">
        <v>182</v>
      </c>
      <c r="J12" s="191">
        <v>20</v>
      </c>
      <c r="K12" s="191">
        <v>130</v>
      </c>
      <c r="L12" s="191" t="s">
        <v>182</v>
      </c>
      <c r="M12" s="191" t="s">
        <v>182</v>
      </c>
      <c r="N12" s="191">
        <v>10</v>
      </c>
      <c r="O12" s="191" t="s">
        <v>182</v>
      </c>
      <c r="P12" s="191" t="s">
        <v>182</v>
      </c>
      <c r="Q12" s="191">
        <v>14</v>
      </c>
      <c r="R12" s="245">
        <f t="shared" si="0"/>
        <v>189</v>
      </c>
      <c r="T12" s="137"/>
      <c r="U12" s="193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253"/>
      <c r="AM12" s="253"/>
    </row>
    <row r="13" spans="1:39" ht="11.1" customHeight="1" x14ac:dyDescent="0.25">
      <c r="A13" s="190" t="s">
        <v>22</v>
      </c>
      <c r="B13" s="189" t="s">
        <v>23</v>
      </c>
      <c r="C13" s="191" t="s">
        <v>182</v>
      </c>
      <c r="D13" s="191" t="s">
        <v>182</v>
      </c>
      <c r="E13" s="191" t="s">
        <v>182</v>
      </c>
      <c r="F13" s="191">
        <v>66</v>
      </c>
      <c r="G13" s="191">
        <v>935</v>
      </c>
      <c r="H13" s="191">
        <v>554</v>
      </c>
      <c r="I13" s="191">
        <v>275</v>
      </c>
      <c r="J13" s="191">
        <v>282</v>
      </c>
      <c r="K13" s="191">
        <v>7228</v>
      </c>
      <c r="L13" s="191" t="s">
        <v>182</v>
      </c>
      <c r="M13" s="191">
        <v>1</v>
      </c>
      <c r="N13" s="191" t="s">
        <v>182</v>
      </c>
      <c r="O13" s="191" t="s">
        <v>182</v>
      </c>
      <c r="P13" s="191" t="s">
        <v>182</v>
      </c>
      <c r="Q13" s="191" t="s">
        <v>182</v>
      </c>
      <c r="R13" s="245">
        <f t="shared" si="0"/>
        <v>9341</v>
      </c>
      <c r="T13" s="137"/>
      <c r="U13" s="193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253"/>
      <c r="AM13" s="253"/>
    </row>
    <row r="14" spans="1:39" ht="11.1" customHeight="1" x14ac:dyDescent="0.25">
      <c r="A14" s="190" t="s">
        <v>22</v>
      </c>
      <c r="B14" s="189" t="s">
        <v>24</v>
      </c>
      <c r="C14" s="191" t="s">
        <v>182</v>
      </c>
      <c r="D14" s="191" t="s">
        <v>182</v>
      </c>
      <c r="E14" s="191" t="s">
        <v>182</v>
      </c>
      <c r="F14" s="191">
        <v>21</v>
      </c>
      <c r="G14" s="191">
        <v>292</v>
      </c>
      <c r="H14" s="191">
        <v>176</v>
      </c>
      <c r="I14" s="191">
        <v>81</v>
      </c>
      <c r="J14" s="191">
        <v>68</v>
      </c>
      <c r="K14" s="191">
        <v>2085</v>
      </c>
      <c r="L14" s="191" t="s">
        <v>182</v>
      </c>
      <c r="M14" s="191" t="s">
        <v>182</v>
      </c>
      <c r="N14" s="191" t="s">
        <v>182</v>
      </c>
      <c r="O14" s="191" t="s">
        <v>182</v>
      </c>
      <c r="P14" s="191" t="s">
        <v>182</v>
      </c>
      <c r="Q14" s="191" t="s">
        <v>182</v>
      </c>
      <c r="R14" s="245">
        <f t="shared" si="0"/>
        <v>2723</v>
      </c>
      <c r="T14" s="137"/>
      <c r="U14" s="193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253"/>
      <c r="AM14" s="253"/>
    </row>
    <row r="15" spans="1:39" ht="11.1" customHeight="1" x14ac:dyDescent="0.25">
      <c r="A15" s="190" t="s">
        <v>117</v>
      </c>
      <c r="B15" s="189" t="s">
        <v>23</v>
      </c>
      <c r="C15" s="191" t="s">
        <v>182</v>
      </c>
      <c r="D15" s="191">
        <v>1879</v>
      </c>
      <c r="E15" s="191">
        <v>2567</v>
      </c>
      <c r="F15" s="191">
        <v>4136</v>
      </c>
      <c r="G15" s="191">
        <v>16138</v>
      </c>
      <c r="H15" s="191">
        <v>474</v>
      </c>
      <c r="I15" s="191" t="s">
        <v>182</v>
      </c>
      <c r="J15" s="191" t="s">
        <v>182</v>
      </c>
      <c r="K15" s="191">
        <v>19</v>
      </c>
      <c r="L15" s="191" t="s">
        <v>182</v>
      </c>
      <c r="M15" s="191">
        <v>6</v>
      </c>
      <c r="N15" s="191" t="s">
        <v>182</v>
      </c>
      <c r="O15" s="191" t="s">
        <v>182</v>
      </c>
      <c r="P15" s="191" t="s">
        <v>182</v>
      </c>
      <c r="Q15" s="191">
        <v>294</v>
      </c>
      <c r="R15" s="245">
        <f t="shared" si="0"/>
        <v>25513</v>
      </c>
      <c r="T15" s="137"/>
      <c r="U15" s="193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253"/>
      <c r="AM15" s="253"/>
    </row>
    <row r="16" spans="1:39" ht="11.1" customHeight="1" x14ac:dyDescent="0.25">
      <c r="A16" s="190" t="s">
        <v>117</v>
      </c>
      <c r="B16" s="189" t="s">
        <v>24</v>
      </c>
      <c r="C16" s="191" t="s">
        <v>182</v>
      </c>
      <c r="D16" s="191">
        <v>371</v>
      </c>
      <c r="E16" s="191">
        <v>505</v>
      </c>
      <c r="F16" s="191">
        <v>697</v>
      </c>
      <c r="G16" s="191">
        <v>2898</v>
      </c>
      <c r="H16" s="191">
        <v>90</v>
      </c>
      <c r="I16" s="191" t="s">
        <v>182</v>
      </c>
      <c r="J16" s="191" t="s">
        <v>182</v>
      </c>
      <c r="K16" s="191">
        <v>4</v>
      </c>
      <c r="L16" s="191" t="s">
        <v>182</v>
      </c>
      <c r="M16" s="191" t="s">
        <v>182</v>
      </c>
      <c r="N16" s="191" t="s">
        <v>182</v>
      </c>
      <c r="O16" s="191" t="s">
        <v>182</v>
      </c>
      <c r="P16" s="191" t="s">
        <v>182</v>
      </c>
      <c r="Q16" s="191">
        <v>54</v>
      </c>
      <c r="R16" s="245">
        <f t="shared" si="0"/>
        <v>4619</v>
      </c>
      <c r="T16" s="137"/>
      <c r="U16" s="193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253"/>
      <c r="AM16" s="253"/>
    </row>
    <row r="17" spans="1:39" ht="11.1" customHeight="1" x14ac:dyDescent="0.25">
      <c r="A17" s="190" t="s">
        <v>158</v>
      </c>
      <c r="B17" s="189" t="s">
        <v>23</v>
      </c>
      <c r="C17" s="191" t="s">
        <v>182</v>
      </c>
      <c r="D17" s="191">
        <v>1</v>
      </c>
      <c r="E17" s="191">
        <v>1044</v>
      </c>
      <c r="F17" s="191">
        <v>17765</v>
      </c>
      <c r="G17" s="191">
        <f>(47792+186)</f>
        <v>47978</v>
      </c>
      <c r="H17" s="191">
        <v>2555</v>
      </c>
      <c r="I17" s="191" t="s">
        <v>182</v>
      </c>
      <c r="J17" s="191" t="s">
        <v>182</v>
      </c>
      <c r="K17" s="191">
        <v>327</v>
      </c>
      <c r="L17" s="191" t="s">
        <v>182</v>
      </c>
      <c r="M17" s="191" t="s">
        <v>182</v>
      </c>
      <c r="N17" s="191" t="s">
        <v>182</v>
      </c>
      <c r="O17" s="191" t="s">
        <v>182</v>
      </c>
      <c r="P17" s="191" t="s">
        <v>182</v>
      </c>
      <c r="Q17" s="191">
        <v>2385</v>
      </c>
      <c r="R17" s="245">
        <f t="shared" si="0"/>
        <v>72055</v>
      </c>
      <c r="T17" s="137"/>
      <c r="U17" s="193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253"/>
      <c r="AM17" s="253"/>
    </row>
    <row r="18" spans="1:39" ht="11.1" customHeight="1" x14ac:dyDescent="0.25">
      <c r="A18" s="190" t="s">
        <v>158</v>
      </c>
      <c r="B18" s="189" t="s">
        <v>24</v>
      </c>
      <c r="C18" s="191" t="s">
        <v>182</v>
      </c>
      <c r="D18" s="191" t="s">
        <v>182</v>
      </c>
      <c r="E18" s="191">
        <v>203</v>
      </c>
      <c r="F18" s="191">
        <v>3442</v>
      </c>
      <c r="G18" s="191">
        <f>(9263+32)</f>
        <v>9295</v>
      </c>
      <c r="H18" s="191">
        <v>489</v>
      </c>
      <c r="I18" s="191" t="s">
        <v>182</v>
      </c>
      <c r="J18" s="191" t="s">
        <v>182</v>
      </c>
      <c r="K18" s="191">
        <v>62</v>
      </c>
      <c r="L18" s="191" t="s">
        <v>182</v>
      </c>
      <c r="M18" s="191" t="s">
        <v>182</v>
      </c>
      <c r="N18" s="191" t="s">
        <v>182</v>
      </c>
      <c r="O18" s="191" t="s">
        <v>182</v>
      </c>
      <c r="P18" s="191" t="s">
        <v>182</v>
      </c>
      <c r="Q18" s="191">
        <v>442</v>
      </c>
      <c r="R18" s="245">
        <f t="shared" si="0"/>
        <v>13933</v>
      </c>
      <c r="T18" s="137"/>
      <c r="U18" s="193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253"/>
      <c r="AM18" s="253"/>
    </row>
    <row r="19" spans="1:39" ht="11.1" customHeight="1" x14ac:dyDescent="0.25">
      <c r="A19" s="190" t="s">
        <v>173</v>
      </c>
      <c r="B19" s="189" t="s">
        <v>23</v>
      </c>
      <c r="C19" s="191" t="s">
        <v>182</v>
      </c>
      <c r="D19" s="191" t="s">
        <v>182</v>
      </c>
      <c r="E19" s="191" t="s">
        <v>182</v>
      </c>
      <c r="F19" s="191" t="s">
        <v>182</v>
      </c>
      <c r="G19" s="191" t="s">
        <v>182</v>
      </c>
      <c r="H19" s="191" t="s">
        <v>182</v>
      </c>
      <c r="I19" s="191" t="s">
        <v>182</v>
      </c>
      <c r="J19" s="191" t="s">
        <v>182</v>
      </c>
      <c r="K19" s="191">
        <v>902</v>
      </c>
      <c r="L19" s="191" t="s">
        <v>182</v>
      </c>
      <c r="M19" s="191" t="s">
        <v>182</v>
      </c>
      <c r="N19" s="191" t="s">
        <v>182</v>
      </c>
      <c r="O19" s="191" t="s">
        <v>182</v>
      </c>
      <c r="P19" s="191" t="s">
        <v>182</v>
      </c>
      <c r="Q19" s="191" t="s">
        <v>182</v>
      </c>
      <c r="R19" s="245">
        <f t="shared" si="0"/>
        <v>902</v>
      </c>
      <c r="T19" s="156"/>
      <c r="U19" s="351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253"/>
      <c r="AM19" s="253"/>
    </row>
    <row r="20" spans="1:39" ht="11.1" customHeight="1" x14ac:dyDescent="0.25">
      <c r="A20" s="190" t="s">
        <v>173</v>
      </c>
      <c r="B20" s="189" t="s">
        <v>24</v>
      </c>
      <c r="C20" s="191" t="s">
        <v>182</v>
      </c>
      <c r="D20" s="191" t="s">
        <v>182</v>
      </c>
      <c r="E20" s="191" t="s">
        <v>182</v>
      </c>
      <c r="F20" s="191" t="s">
        <v>182</v>
      </c>
      <c r="G20" s="191" t="s">
        <v>182</v>
      </c>
      <c r="H20" s="191" t="s">
        <v>182</v>
      </c>
      <c r="I20" s="191" t="s">
        <v>182</v>
      </c>
      <c r="J20" s="191" t="s">
        <v>182</v>
      </c>
      <c r="K20" s="191">
        <v>250</v>
      </c>
      <c r="L20" s="191" t="s">
        <v>182</v>
      </c>
      <c r="M20" s="191" t="s">
        <v>182</v>
      </c>
      <c r="N20" s="191" t="s">
        <v>182</v>
      </c>
      <c r="O20" s="191" t="s">
        <v>182</v>
      </c>
      <c r="P20" s="191" t="s">
        <v>182</v>
      </c>
      <c r="Q20" s="191" t="s">
        <v>182</v>
      </c>
      <c r="R20" s="245">
        <f t="shared" si="0"/>
        <v>250</v>
      </c>
      <c r="T20" s="156"/>
      <c r="U20" s="351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352"/>
      <c r="AL20" s="253"/>
      <c r="AM20" s="253"/>
    </row>
    <row r="21" spans="1:39" ht="11.1" customHeight="1" x14ac:dyDescent="0.25">
      <c r="A21" s="190" t="s">
        <v>174</v>
      </c>
      <c r="B21" s="189" t="s">
        <v>23</v>
      </c>
      <c r="C21" s="191" t="s">
        <v>182</v>
      </c>
      <c r="D21" s="191" t="s">
        <v>182</v>
      </c>
      <c r="E21" s="191" t="s">
        <v>182</v>
      </c>
      <c r="F21" s="191" t="s">
        <v>182</v>
      </c>
      <c r="G21" s="191" t="s">
        <v>182</v>
      </c>
      <c r="H21" s="191" t="s">
        <v>182</v>
      </c>
      <c r="I21" s="191">
        <v>2</v>
      </c>
      <c r="J21" s="191" t="s">
        <v>182</v>
      </c>
      <c r="K21" s="191" t="s">
        <v>182</v>
      </c>
      <c r="L21" s="191" t="s">
        <v>182</v>
      </c>
      <c r="M21" s="191" t="s">
        <v>182</v>
      </c>
      <c r="N21" s="191" t="s">
        <v>182</v>
      </c>
      <c r="O21" s="191" t="s">
        <v>182</v>
      </c>
      <c r="P21" s="191" t="s">
        <v>182</v>
      </c>
      <c r="Q21" s="191" t="s">
        <v>182</v>
      </c>
      <c r="R21" s="245">
        <f t="shared" si="0"/>
        <v>2</v>
      </c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</row>
    <row r="22" spans="1:39" ht="11.1" customHeight="1" x14ac:dyDescent="0.25">
      <c r="A22" s="190" t="s">
        <v>174</v>
      </c>
      <c r="B22" s="189" t="s">
        <v>24</v>
      </c>
      <c r="C22" s="191" t="s">
        <v>182</v>
      </c>
      <c r="D22" s="191" t="s">
        <v>182</v>
      </c>
      <c r="E22" s="191" t="s">
        <v>182</v>
      </c>
      <c r="F22" s="191" t="s">
        <v>182</v>
      </c>
      <c r="G22" s="191" t="s">
        <v>182</v>
      </c>
      <c r="H22" s="191" t="s">
        <v>182</v>
      </c>
      <c r="I22" s="191" t="s">
        <v>182</v>
      </c>
      <c r="J22" s="191" t="s">
        <v>182</v>
      </c>
      <c r="K22" s="191" t="s">
        <v>182</v>
      </c>
      <c r="L22" s="191" t="s">
        <v>182</v>
      </c>
      <c r="M22" s="191" t="s">
        <v>182</v>
      </c>
      <c r="N22" s="191" t="s">
        <v>182</v>
      </c>
      <c r="O22" s="191" t="s">
        <v>182</v>
      </c>
      <c r="P22" s="191" t="s">
        <v>182</v>
      </c>
      <c r="Q22" s="191" t="s">
        <v>182</v>
      </c>
      <c r="R22" s="245">
        <f t="shared" si="0"/>
        <v>0</v>
      </c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</row>
    <row r="23" spans="1:39" ht="11.1" customHeight="1" x14ac:dyDescent="0.25">
      <c r="A23" s="190" t="s">
        <v>175</v>
      </c>
      <c r="B23" s="189" t="s">
        <v>23</v>
      </c>
      <c r="C23" s="191" t="s">
        <v>182</v>
      </c>
      <c r="D23" s="191" t="s">
        <v>182</v>
      </c>
      <c r="E23" s="191" t="s">
        <v>182</v>
      </c>
      <c r="F23" s="191" t="s">
        <v>182</v>
      </c>
      <c r="G23" s="191" t="s">
        <v>182</v>
      </c>
      <c r="H23" s="191">
        <v>226</v>
      </c>
      <c r="I23" s="191" t="s">
        <v>182</v>
      </c>
      <c r="J23" s="191" t="s">
        <v>182</v>
      </c>
      <c r="K23" s="191">
        <v>1767</v>
      </c>
      <c r="L23" s="191" t="s">
        <v>182</v>
      </c>
      <c r="M23" s="191" t="s">
        <v>182</v>
      </c>
      <c r="N23" s="191" t="s">
        <v>182</v>
      </c>
      <c r="O23" s="191" t="s">
        <v>182</v>
      </c>
      <c r="P23" s="191" t="s">
        <v>182</v>
      </c>
      <c r="Q23" s="191">
        <v>783</v>
      </c>
      <c r="R23" s="245">
        <f t="shared" si="0"/>
        <v>2776</v>
      </c>
      <c r="T23" s="253"/>
      <c r="U23" s="253"/>
      <c r="V23" s="253"/>
      <c r="W23" s="3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</row>
    <row r="24" spans="1:39" ht="11.1" customHeight="1" x14ac:dyDescent="0.25">
      <c r="A24" s="190" t="s">
        <v>175</v>
      </c>
      <c r="B24" s="189" t="s">
        <v>24</v>
      </c>
      <c r="C24" s="191" t="s">
        <v>182</v>
      </c>
      <c r="D24" s="191" t="s">
        <v>182</v>
      </c>
      <c r="E24" s="191" t="s">
        <v>182</v>
      </c>
      <c r="F24" s="191" t="s">
        <v>182</v>
      </c>
      <c r="G24" s="191" t="s">
        <v>182</v>
      </c>
      <c r="H24" s="191">
        <v>43</v>
      </c>
      <c r="I24" s="191" t="s">
        <v>182</v>
      </c>
      <c r="J24" s="191" t="s">
        <v>182</v>
      </c>
      <c r="K24" s="191">
        <v>322</v>
      </c>
      <c r="L24" s="191" t="s">
        <v>182</v>
      </c>
      <c r="M24" s="191" t="s">
        <v>182</v>
      </c>
      <c r="N24" s="191" t="s">
        <v>182</v>
      </c>
      <c r="O24" s="191" t="s">
        <v>182</v>
      </c>
      <c r="P24" s="191" t="s">
        <v>182</v>
      </c>
      <c r="Q24" s="191">
        <v>155</v>
      </c>
      <c r="R24" s="245">
        <f t="shared" si="0"/>
        <v>520</v>
      </c>
      <c r="T24" s="253"/>
      <c r="U24" s="253"/>
      <c r="V24" s="253"/>
      <c r="W24" s="3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</row>
    <row r="25" spans="1:39" ht="11.1" customHeight="1" x14ac:dyDescent="0.25">
      <c r="A25" s="190" t="s">
        <v>176</v>
      </c>
      <c r="B25" s="189" t="s">
        <v>23</v>
      </c>
      <c r="C25" s="191" t="s">
        <v>182</v>
      </c>
      <c r="D25" s="191" t="s">
        <v>182</v>
      </c>
      <c r="E25" s="191" t="s">
        <v>182</v>
      </c>
      <c r="F25" s="191" t="s">
        <v>182</v>
      </c>
      <c r="G25" s="191" t="s">
        <v>182</v>
      </c>
      <c r="H25" s="191">
        <v>354</v>
      </c>
      <c r="I25" s="191" t="s">
        <v>182</v>
      </c>
      <c r="J25" s="191" t="s">
        <v>182</v>
      </c>
      <c r="K25" s="191">
        <v>28407</v>
      </c>
      <c r="L25" s="191" t="s">
        <v>182</v>
      </c>
      <c r="M25" s="191" t="s">
        <v>182</v>
      </c>
      <c r="N25" s="191">
        <v>11</v>
      </c>
      <c r="O25" s="191" t="s">
        <v>182</v>
      </c>
      <c r="P25" s="191" t="s">
        <v>182</v>
      </c>
      <c r="Q25" s="191">
        <v>9797</v>
      </c>
      <c r="R25" s="245">
        <f t="shared" si="0"/>
        <v>38569</v>
      </c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</row>
    <row r="26" spans="1:39" ht="11.1" customHeight="1" x14ac:dyDescent="0.25">
      <c r="A26" s="190" t="s">
        <v>176</v>
      </c>
      <c r="B26" s="189" t="s">
        <v>24</v>
      </c>
      <c r="C26" s="191" t="s">
        <v>182</v>
      </c>
      <c r="D26" s="191" t="s">
        <v>182</v>
      </c>
      <c r="E26" s="191" t="s">
        <v>182</v>
      </c>
      <c r="F26" s="191" t="s">
        <v>182</v>
      </c>
      <c r="G26" s="191" t="s">
        <v>182</v>
      </c>
      <c r="H26" s="191">
        <v>61</v>
      </c>
      <c r="I26" s="191" t="s">
        <v>182</v>
      </c>
      <c r="J26" s="191" t="s">
        <v>182</v>
      </c>
      <c r="K26" s="191">
        <v>4965</v>
      </c>
      <c r="L26" s="191" t="s">
        <v>182</v>
      </c>
      <c r="M26" s="191" t="s">
        <v>182</v>
      </c>
      <c r="N26" s="191">
        <v>1</v>
      </c>
      <c r="O26" s="191" t="s">
        <v>182</v>
      </c>
      <c r="P26" s="191" t="s">
        <v>182</v>
      </c>
      <c r="Q26" s="191">
        <v>1626</v>
      </c>
      <c r="R26" s="245">
        <f t="shared" si="0"/>
        <v>6653</v>
      </c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</row>
    <row r="27" spans="1:39" ht="11.1" customHeight="1" x14ac:dyDescent="0.25">
      <c r="A27" s="190" t="s">
        <v>177</v>
      </c>
      <c r="B27" s="189" t="s">
        <v>23</v>
      </c>
      <c r="C27" s="191" t="s">
        <v>182</v>
      </c>
      <c r="D27" s="191" t="s">
        <v>182</v>
      </c>
      <c r="E27" s="191" t="s">
        <v>182</v>
      </c>
      <c r="F27" s="191" t="s">
        <v>182</v>
      </c>
      <c r="G27" s="191" t="s">
        <v>182</v>
      </c>
      <c r="H27" s="191" t="s">
        <v>182</v>
      </c>
      <c r="I27" s="191" t="s">
        <v>182</v>
      </c>
      <c r="J27" s="191" t="s">
        <v>182</v>
      </c>
      <c r="K27" s="191">
        <v>8909</v>
      </c>
      <c r="L27" s="191" t="s">
        <v>182</v>
      </c>
      <c r="M27" s="191" t="s">
        <v>182</v>
      </c>
      <c r="N27" s="191">
        <v>3413</v>
      </c>
      <c r="O27" s="191" t="s">
        <v>182</v>
      </c>
      <c r="P27" s="191">
        <v>6437</v>
      </c>
      <c r="Q27" s="191">
        <v>3798</v>
      </c>
      <c r="R27" s="245">
        <f t="shared" si="0"/>
        <v>22557</v>
      </c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</row>
    <row r="28" spans="1:39" ht="11.1" customHeight="1" x14ac:dyDescent="0.25">
      <c r="A28" s="190" t="s">
        <v>177</v>
      </c>
      <c r="B28" s="189" t="s">
        <v>24</v>
      </c>
      <c r="C28" s="191" t="s">
        <v>182</v>
      </c>
      <c r="D28" s="191" t="s">
        <v>182</v>
      </c>
      <c r="E28" s="191" t="s">
        <v>182</v>
      </c>
      <c r="F28" s="191" t="s">
        <v>182</v>
      </c>
      <c r="G28" s="191" t="s">
        <v>182</v>
      </c>
      <c r="H28" s="191" t="s">
        <v>182</v>
      </c>
      <c r="I28" s="191" t="s">
        <v>182</v>
      </c>
      <c r="J28" s="191" t="s">
        <v>182</v>
      </c>
      <c r="K28" s="191">
        <v>1253</v>
      </c>
      <c r="L28" s="191" t="s">
        <v>182</v>
      </c>
      <c r="M28" s="191" t="s">
        <v>182</v>
      </c>
      <c r="N28" s="191">
        <v>523</v>
      </c>
      <c r="O28" s="191" t="s">
        <v>182</v>
      </c>
      <c r="P28" s="191">
        <v>962</v>
      </c>
      <c r="Q28" s="191">
        <v>551</v>
      </c>
      <c r="R28" s="245">
        <f t="shared" si="0"/>
        <v>3289</v>
      </c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</row>
    <row r="29" spans="1:39" ht="11.1" customHeight="1" x14ac:dyDescent="0.25">
      <c r="A29" s="190" t="s">
        <v>168</v>
      </c>
      <c r="B29" s="189" t="s">
        <v>23</v>
      </c>
      <c r="C29" s="191" t="s">
        <v>182</v>
      </c>
      <c r="D29" s="191" t="s">
        <v>182</v>
      </c>
      <c r="E29" s="191">
        <v>1552</v>
      </c>
      <c r="F29" s="191" t="s">
        <v>182</v>
      </c>
      <c r="G29" s="191">
        <v>3888</v>
      </c>
      <c r="H29" s="191">
        <v>713</v>
      </c>
      <c r="I29" s="191" t="s">
        <v>182</v>
      </c>
      <c r="J29" s="191">
        <v>374</v>
      </c>
      <c r="K29" s="191">
        <v>6200</v>
      </c>
      <c r="L29" s="191" t="s">
        <v>182</v>
      </c>
      <c r="M29" s="191" t="s">
        <v>182</v>
      </c>
      <c r="N29" s="191" t="s">
        <v>182</v>
      </c>
      <c r="O29" s="191" t="s">
        <v>182</v>
      </c>
      <c r="P29" s="191" t="s">
        <v>182</v>
      </c>
      <c r="Q29" s="191">
        <v>486</v>
      </c>
      <c r="R29" s="245">
        <f t="shared" si="0"/>
        <v>13213</v>
      </c>
    </row>
    <row r="30" spans="1:39" ht="11.1" customHeight="1" x14ac:dyDescent="0.25">
      <c r="A30" s="344" t="s">
        <v>168</v>
      </c>
      <c r="B30" s="346" t="s">
        <v>24</v>
      </c>
      <c r="C30" s="345" t="s">
        <v>182</v>
      </c>
      <c r="D30" s="345" t="s">
        <v>182</v>
      </c>
      <c r="E30" s="345">
        <v>261</v>
      </c>
      <c r="F30" s="345" t="s">
        <v>182</v>
      </c>
      <c r="G30" s="345">
        <v>384</v>
      </c>
      <c r="H30" s="345">
        <v>27</v>
      </c>
      <c r="I30" s="345" t="s">
        <v>182</v>
      </c>
      <c r="J30" s="345">
        <v>12</v>
      </c>
      <c r="K30" s="345">
        <v>710</v>
      </c>
      <c r="L30" s="287" t="s">
        <v>182</v>
      </c>
      <c r="M30" s="345" t="s">
        <v>182</v>
      </c>
      <c r="N30" s="345" t="s">
        <v>182</v>
      </c>
      <c r="O30" s="287" t="s">
        <v>182</v>
      </c>
      <c r="P30" s="345" t="s">
        <v>182</v>
      </c>
      <c r="Q30" s="345">
        <v>53</v>
      </c>
      <c r="R30" s="252">
        <f t="shared" si="0"/>
        <v>1447</v>
      </c>
    </row>
    <row r="31" spans="1:39" ht="11.1" customHeight="1" x14ac:dyDescent="0.25">
      <c r="A31" s="190"/>
      <c r="B31" s="189"/>
      <c r="C31" s="191"/>
      <c r="D31" s="191"/>
      <c r="E31" s="191"/>
      <c r="F31" s="191"/>
      <c r="G31" s="191"/>
      <c r="H31" s="191"/>
      <c r="I31" s="191"/>
      <c r="J31" s="191"/>
      <c r="K31" s="191"/>
      <c r="L31" s="288"/>
      <c r="M31" s="191"/>
      <c r="N31" s="191"/>
      <c r="O31" s="288"/>
      <c r="P31" s="191"/>
      <c r="Q31" s="191"/>
      <c r="R31" s="258"/>
    </row>
    <row r="32" spans="1:39" s="195" customFormat="1" ht="11.25" customHeight="1" x14ac:dyDescent="0.15">
      <c r="A32" s="192" t="s">
        <v>94</v>
      </c>
      <c r="B32" s="193" t="s">
        <v>23</v>
      </c>
      <c r="C32" s="194">
        <v>0</v>
      </c>
      <c r="D32" s="194">
        <v>9710</v>
      </c>
      <c r="E32" s="194">
        <v>23381</v>
      </c>
      <c r="F32" s="194">
        <v>91560</v>
      </c>
      <c r="G32" s="194">
        <v>85475</v>
      </c>
      <c r="H32" s="194">
        <v>8149</v>
      </c>
      <c r="I32" s="194">
        <v>277</v>
      </c>
      <c r="J32" s="194">
        <v>848</v>
      </c>
      <c r="K32" s="194">
        <v>55256</v>
      </c>
      <c r="L32" s="194">
        <v>0</v>
      </c>
      <c r="M32" s="194">
        <v>7</v>
      </c>
      <c r="N32" s="194">
        <v>3605</v>
      </c>
      <c r="O32" s="194">
        <v>0</v>
      </c>
      <c r="P32" s="194">
        <v>6437</v>
      </c>
      <c r="Q32" s="194">
        <v>17672</v>
      </c>
      <c r="R32" s="194">
        <v>302377</v>
      </c>
    </row>
    <row r="33" spans="1:18" s="195" customFormat="1" ht="11.25" customHeight="1" x14ac:dyDescent="0.15">
      <c r="A33" s="192"/>
      <c r="B33" s="193" t="s">
        <v>24</v>
      </c>
      <c r="C33" s="194">
        <v>0</v>
      </c>
      <c r="D33" s="194">
        <v>2233</v>
      </c>
      <c r="E33" s="194">
        <v>5048</v>
      </c>
      <c r="F33" s="194">
        <v>19806</v>
      </c>
      <c r="G33" s="194">
        <v>16540</v>
      </c>
      <c r="H33" s="194">
        <v>1631</v>
      </c>
      <c r="I33" s="194">
        <v>81</v>
      </c>
      <c r="J33" s="194">
        <v>100</v>
      </c>
      <c r="K33" s="194">
        <v>9809</v>
      </c>
      <c r="L33" s="194">
        <v>0</v>
      </c>
      <c r="M33" s="194">
        <v>0</v>
      </c>
      <c r="N33" s="194">
        <v>534</v>
      </c>
      <c r="O33" s="194">
        <v>0</v>
      </c>
      <c r="P33" s="194">
        <v>962</v>
      </c>
      <c r="Q33" s="194">
        <v>2916</v>
      </c>
      <c r="R33" s="194">
        <v>59660</v>
      </c>
    </row>
    <row r="34" spans="1:18" s="195" customFormat="1" ht="11.25" customHeight="1" x14ac:dyDescent="0.15">
      <c r="A34" s="137" t="s">
        <v>95</v>
      </c>
      <c r="B34" s="193" t="s">
        <v>23</v>
      </c>
      <c r="C34" s="136">
        <v>0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6">
        <v>0</v>
      </c>
      <c r="M34" s="136">
        <v>0</v>
      </c>
      <c r="N34" s="136">
        <v>0</v>
      </c>
      <c r="O34" s="136">
        <v>0</v>
      </c>
      <c r="P34" s="136">
        <v>0</v>
      </c>
      <c r="Q34" s="136">
        <v>0</v>
      </c>
      <c r="R34" s="136">
        <v>0</v>
      </c>
    </row>
    <row r="35" spans="1:18" s="195" customFormat="1" ht="11.25" customHeight="1" x14ac:dyDescent="0.15">
      <c r="A35" s="137"/>
      <c r="B35" s="193" t="s">
        <v>24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</row>
    <row r="36" spans="1:18" s="195" customFormat="1" ht="11.25" customHeight="1" x14ac:dyDescent="0.15">
      <c r="A36" s="137" t="s">
        <v>96</v>
      </c>
      <c r="B36" s="193" t="s">
        <v>23</v>
      </c>
      <c r="C36" s="136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</row>
    <row r="37" spans="1:18" s="195" customFormat="1" ht="11.25" customHeight="1" x14ac:dyDescent="0.15">
      <c r="A37" s="137"/>
      <c r="B37" s="193" t="s">
        <v>24</v>
      </c>
      <c r="C37" s="136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</row>
    <row r="38" spans="1:18" s="195" customFormat="1" ht="11.25" customHeight="1" x14ac:dyDescent="0.15">
      <c r="A38" s="137" t="s">
        <v>97</v>
      </c>
      <c r="B38" s="193" t="s">
        <v>23</v>
      </c>
      <c r="C38" s="136">
        <v>0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</row>
    <row r="39" spans="1:18" s="195" customFormat="1" ht="11.25" customHeight="1" x14ac:dyDescent="0.15">
      <c r="A39" s="137"/>
      <c r="B39" s="193" t="s">
        <v>24</v>
      </c>
      <c r="C39" s="136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</row>
    <row r="40" spans="1:18" s="195" customFormat="1" ht="11.25" customHeight="1" x14ac:dyDescent="0.15">
      <c r="A40" s="137" t="s">
        <v>113</v>
      </c>
      <c r="B40" s="193" t="s">
        <v>23</v>
      </c>
      <c r="C40" s="136">
        <v>0</v>
      </c>
      <c r="D40" s="136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</row>
    <row r="41" spans="1:18" s="195" customFormat="1" ht="11.25" customHeight="1" x14ac:dyDescent="0.15">
      <c r="A41" s="137"/>
      <c r="B41" s="193" t="s">
        <v>24</v>
      </c>
      <c r="C41" s="136">
        <v>0</v>
      </c>
      <c r="D41" s="136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</row>
    <row r="42" spans="1:18" s="195" customFormat="1" ht="11.25" customHeight="1" x14ac:dyDescent="0.15">
      <c r="A42" s="139" t="s">
        <v>166</v>
      </c>
      <c r="B42" s="196" t="s">
        <v>23</v>
      </c>
      <c r="C42" s="140">
        <f>SUM(C32+C34+C36+C38+C40)</f>
        <v>0</v>
      </c>
      <c r="D42" s="140">
        <f t="shared" ref="D42:R42" si="1">SUM(D32+D34+D36+D38+D40)</f>
        <v>9710</v>
      </c>
      <c r="E42" s="140">
        <f t="shared" si="1"/>
        <v>23381</v>
      </c>
      <c r="F42" s="140">
        <f t="shared" si="1"/>
        <v>91560</v>
      </c>
      <c r="G42" s="140">
        <f t="shared" si="1"/>
        <v>85475</v>
      </c>
      <c r="H42" s="140">
        <f t="shared" si="1"/>
        <v>8149</v>
      </c>
      <c r="I42" s="140">
        <f t="shared" si="1"/>
        <v>277</v>
      </c>
      <c r="J42" s="140">
        <f t="shared" si="1"/>
        <v>848</v>
      </c>
      <c r="K42" s="140">
        <f t="shared" si="1"/>
        <v>55256</v>
      </c>
      <c r="L42" s="140">
        <f t="shared" si="1"/>
        <v>0</v>
      </c>
      <c r="M42" s="140">
        <f t="shared" si="1"/>
        <v>7</v>
      </c>
      <c r="N42" s="140">
        <f t="shared" si="1"/>
        <v>3605</v>
      </c>
      <c r="O42" s="140">
        <f t="shared" si="1"/>
        <v>0</v>
      </c>
      <c r="P42" s="140">
        <f t="shared" si="1"/>
        <v>6437</v>
      </c>
      <c r="Q42" s="140">
        <f t="shared" si="1"/>
        <v>17672</v>
      </c>
      <c r="R42" s="140">
        <f t="shared" si="1"/>
        <v>302377</v>
      </c>
    </row>
    <row r="43" spans="1:18" s="195" customFormat="1" ht="11.25" customHeight="1" x14ac:dyDescent="0.15">
      <c r="A43" s="141"/>
      <c r="B43" s="197" t="s">
        <v>24</v>
      </c>
      <c r="C43" s="142">
        <f>SUM(C33+C35+C37+C39+C41)</f>
        <v>0</v>
      </c>
      <c r="D43" s="142">
        <f t="shared" ref="D43:R43" si="2">SUM(D33+D35+D37+D39+D41)</f>
        <v>2233</v>
      </c>
      <c r="E43" s="142">
        <f t="shared" si="2"/>
        <v>5048</v>
      </c>
      <c r="F43" s="142">
        <f t="shared" si="2"/>
        <v>19806</v>
      </c>
      <c r="G43" s="142">
        <f t="shared" si="2"/>
        <v>16540</v>
      </c>
      <c r="H43" s="142">
        <f t="shared" si="2"/>
        <v>1631</v>
      </c>
      <c r="I43" s="142">
        <f t="shared" si="2"/>
        <v>81</v>
      </c>
      <c r="J43" s="142">
        <f t="shared" si="2"/>
        <v>100</v>
      </c>
      <c r="K43" s="142">
        <f t="shared" si="2"/>
        <v>9809</v>
      </c>
      <c r="L43" s="142">
        <f t="shared" si="2"/>
        <v>0</v>
      </c>
      <c r="M43" s="142">
        <f t="shared" si="2"/>
        <v>0</v>
      </c>
      <c r="N43" s="142">
        <f t="shared" si="2"/>
        <v>534</v>
      </c>
      <c r="O43" s="142">
        <f t="shared" si="2"/>
        <v>0</v>
      </c>
      <c r="P43" s="142">
        <f t="shared" si="2"/>
        <v>962</v>
      </c>
      <c r="Q43" s="142">
        <f t="shared" si="2"/>
        <v>2916</v>
      </c>
      <c r="R43" s="142">
        <f t="shared" si="2"/>
        <v>59660</v>
      </c>
    </row>
    <row r="44" spans="1:18" ht="11.25" customHeight="1" x14ac:dyDescent="0.25"/>
    <row r="47" spans="1:18" x14ac:dyDescent="0.25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</row>
    <row r="48" spans="1:18" x14ac:dyDescent="0.25">
      <c r="A48" s="190"/>
      <c r="B48" s="189"/>
      <c r="C48" s="190"/>
      <c r="D48" s="190"/>
      <c r="E48" s="191"/>
      <c r="F48" s="191"/>
      <c r="G48" s="191"/>
      <c r="H48" s="191"/>
      <c r="I48" s="191"/>
      <c r="J48" s="191"/>
      <c r="K48" s="191"/>
      <c r="L48" s="191"/>
      <c r="M48" s="190"/>
      <c r="N48" s="191"/>
      <c r="O48" s="191"/>
      <c r="P48" s="190"/>
      <c r="Q48" s="191"/>
      <c r="R48" s="191"/>
    </row>
    <row r="49" spans="1:18" x14ac:dyDescent="0.25">
      <c r="A49" s="190"/>
      <c r="B49" s="189"/>
      <c r="C49" s="190"/>
      <c r="D49" s="190"/>
      <c r="E49" s="191"/>
      <c r="F49" s="191"/>
      <c r="G49" s="191"/>
      <c r="H49" s="191"/>
      <c r="I49" s="191"/>
      <c r="J49" s="191"/>
      <c r="K49" s="191"/>
      <c r="L49" s="191"/>
      <c r="M49" s="190"/>
      <c r="N49" s="191"/>
      <c r="O49" s="191"/>
      <c r="P49" s="190"/>
      <c r="Q49" s="191"/>
      <c r="R49" s="191"/>
    </row>
    <row r="50" spans="1:18" x14ac:dyDescent="0.25">
      <c r="A50" s="190"/>
      <c r="B50" s="189"/>
      <c r="C50" s="190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</row>
    <row r="51" spans="1:18" x14ac:dyDescent="0.25">
      <c r="A51" s="190"/>
      <c r="B51" s="189"/>
      <c r="C51" s="190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</row>
    <row r="52" spans="1:18" x14ac:dyDescent="0.25">
      <c r="A52" s="190"/>
      <c r="B52" s="189"/>
      <c r="C52" s="190"/>
      <c r="D52" s="191"/>
      <c r="E52" s="191"/>
      <c r="F52" s="191"/>
      <c r="G52" s="191"/>
      <c r="H52" s="191"/>
      <c r="I52" s="191"/>
      <c r="J52" s="190"/>
      <c r="K52" s="191"/>
      <c r="L52" s="191"/>
      <c r="M52" s="190"/>
      <c r="N52" s="191"/>
      <c r="O52" s="191"/>
      <c r="P52" s="191"/>
      <c r="Q52" s="191"/>
      <c r="R52" s="191"/>
    </row>
    <row r="53" spans="1:18" x14ac:dyDescent="0.25">
      <c r="A53" s="190"/>
      <c r="B53" s="189"/>
      <c r="C53" s="190"/>
      <c r="D53" s="191"/>
      <c r="E53" s="191"/>
      <c r="F53" s="191"/>
      <c r="G53" s="191"/>
      <c r="H53" s="191"/>
      <c r="I53" s="191"/>
      <c r="J53" s="190"/>
      <c r="K53" s="191"/>
      <c r="L53" s="191"/>
      <c r="M53" s="190"/>
      <c r="N53" s="191"/>
      <c r="O53" s="191"/>
      <c r="P53" s="191"/>
      <c r="Q53" s="191"/>
      <c r="R53" s="191"/>
    </row>
    <row r="54" spans="1:18" x14ac:dyDescent="0.25">
      <c r="A54" s="190"/>
      <c r="B54" s="189"/>
      <c r="C54" s="190"/>
      <c r="D54" s="191"/>
      <c r="E54" s="191"/>
      <c r="F54" s="191"/>
      <c r="G54" s="191"/>
      <c r="H54" s="191"/>
      <c r="I54" s="191"/>
      <c r="J54" s="190"/>
      <c r="K54" s="190"/>
      <c r="L54" s="191"/>
      <c r="M54" s="190"/>
      <c r="N54" s="191"/>
      <c r="O54" s="191"/>
      <c r="P54" s="191"/>
      <c r="Q54" s="191"/>
      <c r="R54" s="191"/>
    </row>
    <row r="55" spans="1:18" x14ac:dyDescent="0.25">
      <c r="A55" s="190"/>
      <c r="B55" s="189"/>
      <c r="C55" s="190"/>
      <c r="D55" s="191"/>
      <c r="E55" s="191"/>
      <c r="F55" s="191"/>
      <c r="G55" s="191"/>
      <c r="H55" s="191"/>
      <c r="I55" s="191"/>
      <c r="J55" s="190"/>
      <c r="K55" s="190"/>
      <c r="L55" s="191"/>
      <c r="M55" s="190"/>
      <c r="N55" s="191"/>
      <c r="O55" s="191"/>
      <c r="P55" s="191"/>
      <c r="Q55" s="191"/>
      <c r="R55" s="191"/>
    </row>
    <row r="56" spans="1:18" x14ac:dyDescent="0.25">
      <c r="A56" s="190"/>
      <c r="B56" s="189"/>
      <c r="C56" s="190"/>
      <c r="D56" s="190"/>
      <c r="E56" s="191"/>
      <c r="F56" s="191"/>
      <c r="G56" s="191"/>
      <c r="H56" s="191"/>
      <c r="I56" s="190"/>
      <c r="J56" s="190"/>
      <c r="K56" s="190"/>
      <c r="L56" s="191"/>
      <c r="M56" s="190"/>
      <c r="N56" s="191"/>
      <c r="O56" s="191"/>
      <c r="P56" s="191"/>
      <c r="Q56" s="191"/>
      <c r="R56" s="191"/>
    </row>
    <row r="57" spans="1:18" x14ac:dyDescent="0.25">
      <c r="A57" s="190"/>
      <c r="B57" s="189"/>
      <c r="C57" s="190"/>
      <c r="D57" s="190"/>
      <c r="E57" s="191"/>
      <c r="F57" s="191"/>
      <c r="G57" s="191"/>
      <c r="H57" s="191"/>
      <c r="I57" s="190"/>
      <c r="J57" s="190"/>
      <c r="K57" s="190"/>
      <c r="L57" s="191"/>
      <c r="M57" s="190"/>
      <c r="N57" s="191"/>
      <c r="O57" s="191"/>
      <c r="P57" s="191"/>
      <c r="Q57" s="191"/>
      <c r="R57" s="19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59"/>
  <sheetViews>
    <sheetView workbookViewId="0">
      <selection sqref="A1:O1"/>
    </sheetView>
  </sheetViews>
  <sheetFormatPr baseColWidth="10" defaultRowHeight="15" x14ac:dyDescent="0.25"/>
  <cols>
    <col min="1" max="1" width="18.85546875" bestFit="1" customWidth="1"/>
    <col min="2" max="2" width="3.7109375" style="237" customWidth="1"/>
    <col min="3" max="14" width="5.7109375" customWidth="1"/>
    <col min="15" max="15" width="6.85546875" bestFit="1" customWidth="1"/>
    <col min="18" max="18" width="3.7109375" customWidth="1"/>
    <col min="19" max="31" width="5.7109375" customWidth="1"/>
  </cols>
  <sheetData>
    <row r="1" spans="1:32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32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32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32" s="122" customFormat="1" ht="12.75" customHeight="1" x14ac:dyDescent="0.25">
      <c r="A4" s="400" t="s">
        <v>169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32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32" s="130" customFormat="1" ht="11.25" customHeight="1" x14ac:dyDescent="0.2">
      <c r="A6" s="198" t="s">
        <v>3</v>
      </c>
      <c r="B6" s="199"/>
      <c r="C6" s="200" t="s">
        <v>101</v>
      </c>
      <c r="D6" s="200" t="s">
        <v>141</v>
      </c>
      <c r="E6" s="200" t="s">
        <v>103</v>
      </c>
      <c r="F6" s="200" t="s">
        <v>104</v>
      </c>
      <c r="G6" s="200" t="s">
        <v>105</v>
      </c>
      <c r="H6" s="200" t="s">
        <v>106</v>
      </c>
      <c r="I6" s="200" t="s">
        <v>107</v>
      </c>
      <c r="J6" s="200" t="s">
        <v>108</v>
      </c>
      <c r="K6" s="200" t="s">
        <v>109</v>
      </c>
      <c r="L6" s="200" t="s">
        <v>110</v>
      </c>
      <c r="M6" s="200" t="s">
        <v>111</v>
      </c>
      <c r="N6" s="200" t="s">
        <v>112</v>
      </c>
      <c r="O6" s="129" t="s">
        <v>153</v>
      </c>
      <c r="Q6" s="357"/>
      <c r="R6" s="358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60"/>
    </row>
    <row r="7" spans="1:32" ht="11.1" customHeight="1" x14ac:dyDescent="0.25">
      <c r="A7" s="202" t="s">
        <v>170</v>
      </c>
      <c r="B7" s="201" t="s">
        <v>23</v>
      </c>
      <c r="C7" s="203">
        <v>16</v>
      </c>
      <c r="D7" s="203">
        <v>19</v>
      </c>
      <c r="E7" s="203">
        <v>59</v>
      </c>
      <c r="F7" s="203">
        <v>18</v>
      </c>
      <c r="G7" s="203" t="s">
        <v>182</v>
      </c>
      <c r="H7" s="203" t="s">
        <v>182</v>
      </c>
      <c r="I7" s="203" t="s">
        <v>182</v>
      </c>
      <c r="J7" s="203" t="s">
        <v>182</v>
      </c>
      <c r="K7" s="203" t="s">
        <v>182</v>
      </c>
      <c r="L7" s="203">
        <v>19</v>
      </c>
      <c r="M7" s="203">
        <v>39</v>
      </c>
      <c r="N7" s="203">
        <v>34</v>
      </c>
      <c r="O7" s="245">
        <f>SUM(C7:N7)</f>
        <v>204</v>
      </c>
      <c r="Q7" s="204"/>
      <c r="R7" s="205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53"/>
    </row>
    <row r="8" spans="1:32" ht="11.1" customHeight="1" x14ac:dyDescent="0.25">
      <c r="A8" s="202" t="s">
        <v>170</v>
      </c>
      <c r="B8" s="201" t="s">
        <v>24</v>
      </c>
      <c r="C8" s="203">
        <v>5</v>
      </c>
      <c r="D8" s="203">
        <v>6</v>
      </c>
      <c r="E8" s="203">
        <v>20</v>
      </c>
      <c r="F8" s="203">
        <v>7</v>
      </c>
      <c r="G8" s="203" t="s">
        <v>182</v>
      </c>
      <c r="H8" s="203" t="s">
        <v>182</v>
      </c>
      <c r="I8" s="203" t="s">
        <v>182</v>
      </c>
      <c r="J8" s="203" t="s">
        <v>182</v>
      </c>
      <c r="K8" s="203" t="s">
        <v>182</v>
      </c>
      <c r="L8" s="203">
        <v>6</v>
      </c>
      <c r="M8" s="203">
        <v>14</v>
      </c>
      <c r="N8" s="203">
        <v>12</v>
      </c>
      <c r="O8" s="245">
        <f t="shared" ref="O8:O30" si="0">SUM(C8:N8)</f>
        <v>70</v>
      </c>
      <c r="Q8" s="204"/>
      <c r="R8" s="205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53"/>
    </row>
    <row r="9" spans="1:32" ht="11.1" customHeight="1" x14ac:dyDescent="0.25">
      <c r="A9" s="202" t="s">
        <v>171</v>
      </c>
      <c r="B9" s="201" t="s">
        <v>23</v>
      </c>
      <c r="C9" s="203">
        <v>7449</v>
      </c>
      <c r="D9" s="203">
        <v>10962</v>
      </c>
      <c r="E9" s="203">
        <v>11178</v>
      </c>
      <c r="F9" s="203">
        <v>11679</v>
      </c>
      <c r="G9" s="203">
        <v>11207</v>
      </c>
      <c r="H9" s="203">
        <v>9255</v>
      </c>
      <c r="I9" s="203">
        <v>7033</v>
      </c>
      <c r="J9" s="203">
        <v>8040</v>
      </c>
      <c r="K9" s="203">
        <v>8193</v>
      </c>
      <c r="L9" s="203">
        <v>6391</v>
      </c>
      <c r="M9" s="203">
        <v>10996</v>
      </c>
      <c r="N9" s="203">
        <v>12931</v>
      </c>
      <c r="O9" s="245">
        <f t="shared" si="0"/>
        <v>115314</v>
      </c>
      <c r="Q9" s="137"/>
      <c r="R9" s="205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253"/>
    </row>
    <row r="10" spans="1:32" ht="11.1" customHeight="1" x14ac:dyDescent="0.25">
      <c r="A10" s="202" t="s">
        <v>171</v>
      </c>
      <c r="B10" s="201" t="s">
        <v>24</v>
      </c>
      <c r="C10" s="203">
        <v>1716</v>
      </c>
      <c r="D10" s="203">
        <v>2504</v>
      </c>
      <c r="E10" s="203">
        <v>2533</v>
      </c>
      <c r="F10" s="203">
        <v>2630</v>
      </c>
      <c r="G10" s="203">
        <v>2536</v>
      </c>
      <c r="H10" s="203">
        <v>2073</v>
      </c>
      <c r="I10" s="203">
        <v>1585</v>
      </c>
      <c r="J10" s="203">
        <v>1794</v>
      </c>
      <c r="K10" s="203">
        <v>1852</v>
      </c>
      <c r="L10" s="203">
        <v>1437</v>
      </c>
      <c r="M10" s="203">
        <v>2412</v>
      </c>
      <c r="N10" s="203">
        <v>2895</v>
      </c>
      <c r="O10" s="245">
        <f t="shared" si="0"/>
        <v>25967</v>
      </c>
      <c r="Q10" s="137"/>
      <c r="R10" s="205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253"/>
    </row>
    <row r="11" spans="1:32" ht="11.1" customHeight="1" x14ac:dyDescent="0.25">
      <c r="A11" s="202" t="s">
        <v>172</v>
      </c>
      <c r="B11" s="201" t="s">
        <v>23</v>
      </c>
      <c r="C11" s="203">
        <v>196</v>
      </c>
      <c r="D11" s="203">
        <v>232</v>
      </c>
      <c r="E11" s="203">
        <v>274</v>
      </c>
      <c r="F11" s="203">
        <v>179</v>
      </c>
      <c r="G11" s="203">
        <v>92</v>
      </c>
      <c r="H11" s="203">
        <v>48</v>
      </c>
      <c r="I11" s="203">
        <v>62</v>
      </c>
      <c r="J11" s="203">
        <v>83</v>
      </c>
      <c r="K11" s="203">
        <v>164</v>
      </c>
      <c r="L11" s="203">
        <v>46</v>
      </c>
      <c r="M11" s="203">
        <v>375</v>
      </c>
      <c r="N11" s="203">
        <v>180</v>
      </c>
      <c r="O11" s="245">
        <f t="shared" si="0"/>
        <v>1931</v>
      </c>
      <c r="Q11" s="137"/>
      <c r="R11" s="205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253"/>
    </row>
    <row r="12" spans="1:32" ht="11.1" customHeight="1" x14ac:dyDescent="0.25">
      <c r="A12" s="202" t="s">
        <v>172</v>
      </c>
      <c r="B12" s="201" t="s">
        <v>24</v>
      </c>
      <c r="C12" s="203">
        <v>24</v>
      </c>
      <c r="D12" s="203">
        <v>27</v>
      </c>
      <c r="E12" s="203">
        <v>31</v>
      </c>
      <c r="F12" s="203">
        <v>21</v>
      </c>
      <c r="G12" s="203">
        <v>4</v>
      </c>
      <c r="H12" s="203">
        <v>3</v>
      </c>
      <c r="I12" s="203">
        <v>3</v>
      </c>
      <c r="J12" s="203">
        <v>13</v>
      </c>
      <c r="K12" s="203">
        <v>20</v>
      </c>
      <c r="L12" s="203">
        <v>5</v>
      </c>
      <c r="M12" s="203">
        <v>22</v>
      </c>
      <c r="N12" s="203">
        <v>16</v>
      </c>
      <c r="O12" s="245">
        <f t="shared" si="0"/>
        <v>189</v>
      </c>
      <c r="Q12" s="137"/>
      <c r="R12" s="205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253"/>
    </row>
    <row r="13" spans="1:32" ht="11.1" customHeight="1" x14ac:dyDescent="0.25">
      <c r="A13" s="202" t="s">
        <v>22</v>
      </c>
      <c r="B13" s="201" t="s">
        <v>23</v>
      </c>
      <c r="C13" s="203">
        <v>1610</v>
      </c>
      <c r="D13" s="203">
        <v>1221</v>
      </c>
      <c r="E13" s="203">
        <v>1377</v>
      </c>
      <c r="F13" s="203">
        <v>1257</v>
      </c>
      <c r="G13" s="203">
        <v>464</v>
      </c>
      <c r="H13" s="203">
        <v>148</v>
      </c>
      <c r="I13" s="203">
        <v>136</v>
      </c>
      <c r="J13" s="203">
        <v>122</v>
      </c>
      <c r="K13" s="203">
        <v>228</v>
      </c>
      <c r="L13" s="203">
        <v>594</v>
      </c>
      <c r="M13" s="203">
        <v>744</v>
      </c>
      <c r="N13" s="203">
        <v>1440</v>
      </c>
      <c r="O13" s="245">
        <f t="shared" si="0"/>
        <v>9341</v>
      </c>
      <c r="Q13" s="137"/>
      <c r="R13" s="205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253"/>
    </row>
    <row r="14" spans="1:32" ht="11.1" customHeight="1" x14ac:dyDescent="0.25">
      <c r="A14" s="202" t="s">
        <v>22</v>
      </c>
      <c r="B14" s="201" t="s">
        <v>24</v>
      </c>
      <c r="C14" s="203">
        <v>465</v>
      </c>
      <c r="D14" s="203">
        <v>332</v>
      </c>
      <c r="E14" s="203">
        <v>432</v>
      </c>
      <c r="F14" s="203">
        <v>374</v>
      </c>
      <c r="G14" s="203">
        <v>137</v>
      </c>
      <c r="H14" s="203">
        <v>39</v>
      </c>
      <c r="I14" s="203">
        <v>33</v>
      </c>
      <c r="J14" s="203">
        <v>36</v>
      </c>
      <c r="K14" s="203">
        <v>68</v>
      </c>
      <c r="L14" s="203">
        <v>179</v>
      </c>
      <c r="M14" s="203">
        <v>224</v>
      </c>
      <c r="N14" s="203">
        <v>404</v>
      </c>
      <c r="O14" s="245">
        <f t="shared" si="0"/>
        <v>2723</v>
      </c>
      <c r="Q14" s="137"/>
      <c r="R14" s="205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253"/>
    </row>
    <row r="15" spans="1:32" ht="11.1" customHeight="1" x14ac:dyDescent="0.25">
      <c r="A15" s="202" t="s">
        <v>117</v>
      </c>
      <c r="B15" s="201" t="s">
        <v>23</v>
      </c>
      <c r="C15" s="203">
        <v>256</v>
      </c>
      <c r="D15" s="203">
        <v>3903</v>
      </c>
      <c r="E15" s="203">
        <v>1836</v>
      </c>
      <c r="F15" s="203">
        <v>3126</v>
      </c>
      <c r="G15" s="203">
        <v>1988</v>
      </c>
      <c r="H15" s="203">
        <v>1663</v>
      </c>
      <c r="I15" s="203">
        <v>1975</v>
      </c>
      <c r="J15" s="203">
        <v>1820</v>
      </c>
      <c r="K15" s="203">
        <v>1843</v>
      </c>
      <c r="L15" s="203">
        <v>2098</v>
      </c>
      <c r="M15" s="203">
        <v>1511</v>
      </c>
      <c r="N15" s="203">
        <v>3494</v>
      </c>
      <c r="O15" s="245">
        <f t="shared" si="0"/>
        <v>25513</v>
      </c>
      <c r="Q15" s="137"/>
      <c r="R15" s="20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253"/>
    </row>
    <row r="16" spans="1:32" ht="11.1" customHeight="1" x14ac:dyDescent="0.25">
      <c r="A16" s="202" t="s">
        <v>117</v>
      </c>
      <c r="B16" s="201" t="s">
        <v>24</v>
      </c>
      <c r="C16" s="203">
        <v>50</v>
      </c>
      <c r="D16" s="203">
        <v>764</v>
      </c>
      <c r="E16" s="203">
        <v>333</v>
      </c>
      <c r="F16" s="203">
        <v>556</v>
      </c>
      <c r="G16" s="203">
        <v>401</v>
      </c>
      <c r="H16" s="203">
        <v>295</v>
      </c>
      <c r="I16" s="203">
        <v>389</v>
      </c>
      <c r="J16" s="203">
        <v>359</v>
      </c>
      <c r="K16" s="203">
        <v>364</v>
      </c>
      <c r="L16" s="203">
        <v>365</v>
      </c>
      <c r="M16" s="203">
        <v>229</v>
      </c>
      <c r="N16" s="203">
        <v>514</v>
      </c>
      <c r="O16" s="245">
        <f t="shared" si="0"/>
        <v>4619</v>
      </c>
      <c r="Q16" s="137"/>
      <c r="R16" s="20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253"/>
    </row>
    <row r="17" spans="1:32" ht="11.1" customHeight="1" x14ac:dyDescent="0.25">
      <c r="A17" s="202" t="s">
        <v>158</v>
      </c>
      <c r="B17" s="201" t="s">
        <v>23</v>
      </c>
      <c r="C17" s="203">
        <v>5028</v>
      </c>
      <c r="D17" s="203">
        <v>5060</v>
      </c>
      <c r="E17" s="203">
        <v>4289</v>
      </c>
      <c r="F17" s="203">
        <v>5695</v>
      </c>
      <c r="G17" s="203">
        <v>5385</v>
      </c>
      <c r="H17" s="203">
        <v>5792</v>
      </c>
      <c r="I17" s="203">
        <v>6474</v>
      </c>
      <c r="J17" s="203">
        <v>4679</v>
      </c>
      <c r="K17" s="203">
        <v>8227</v>
      </c>
      <c r="L17" s="203">
        <f>(7939+186)</f>
        <v>8125</v>
      </c>
      <c r="M17" s="203">
        <v>9038</v>
      </c>
      <c r="N17" s="203">
        <v>4263</v>
      </c>
      <c r="O17" s="245">
        <f t="shared" si="0"/>
        <v>72055</v>
      </c>
      <c r="Q17" s="156"/>
      <c r="R17" s="361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253"/>
    </row>
    <row r="18" spans="1:32" ht="11.1" customHeight="1" x14ac:dyDescent="0.25">
      <c r="A18" s="202" t="s">
        <v>158</v>
      </c>
      <c r="B18" s="201" t="s">
        <v>24</v>
      </c>
      <c r="C18" s="203">
        <v>998</v>
      </c>
      <c r="D18" s="203">
        <v>975</v>
      </c>
      <c r="E18" s="203">
        <v>826</v>
      </c>
      <c r="F18" s="203">
        <v>1080</v>
      </c>
      <c r="G18" s="203">
        <v>1023</v>
      </c>
      <c r="H18" s="203">
        <v>1129</v>
      </c>
      <c r="I18" s="203">
        <v>1254</v>
      </c>
      <c r="J18" s="203">
        <v>863</v>
      </c>
      <c r="K18" s="203">
        <v>1624</v>
      </c>
      <c r="L18" s="203">
        <f>(1547+32)</f>
        <v>1579</v>
      </c>
      <c r="M18" s="203">
        <v>1749</v>
      </c>
      <c r="N18" s="203">
        <v>833</v>
      </c>
      <c r="O18" s="245">
        <f t="shared" si="0"/>
        <v>13933</v>
      </c>
      <c r="Q18" s="156"/>
      <c r="R18" s="361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253"/>
    </row>
    <row r="19" spans="1:32" ht="11.1" customHeight="1" x14ac:dyDescent="0.25">
      <c r="A19" s="202" t="s">
        <v>173</v>
      </c>
      <c r="B19" s="201" t="s">
        <v>23</v>
      </c>
      <c r="C19" s="203">
        <v>56</v>
      </c>
      <c r="D19" s="203">
        <v>90</v>
      </c>
      <c r="E19" s="203">
        <v>64</v>
      </c>
      <c r="F19" s="203">
        <v>126</v>
      </c>
      <c r="G19" s="203">
        <v>62</v>
      </c>
      <c r="H19" s="203">
        <v>126</v>
      </c>
      <c r="I19" s="203">
        <v>62</v>
      </c>
      <c r="J19" s="203" t="s">
        <v>182</v>
      </c>
      <c r="K19" s="203" t="s">
        <v>182</v>
      </c>
      <c r="L19" s="203">
        <v>316</v>
      </c>
      <c r="M19" s="203" t="s">
        <v>182</v>
      </c>
      <c r="N19" s="203" t="s">
        <v>182</v>
      </c>
      <c r="O19" s="245">
        <f t="shared" si="0"/>
        <v>902</v>
      </c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</row>
    <row r="20" spans="1:32" ht="11.1" customHeight="1" x14ac:dyDescent="0.25">
      <c r="A20" s="202" t="s">
        <v>173</v>
      </c>
      <c r="B20" s="201" t="s">
        <v>24</v>
      </c>
      <c r="C20" s="203">
        <v>15</v>
      </c>
      <c r="D20" s="203">
        <v>47</v>
      </c>
      <c r="E20" s="203">
        <v>15</v>
      </c>
      <c r="F20" s="203">
        <v>33</v>
      </c>
      <c r="G20" s="203">
        <v>15</v>
      </c>
      <c r="H20" s="203">
        <v>33</v>
      </c>
      <c r="I20" s="203">
        <v>16</v>
      </c>
      <c r="J20" s="203" t="s">
        <v>182</v>
      </c>
      <c r="K20" s="203" t="s">
        <v>182</v>
      </c>
      <c r="L20" s="203">
        <v>76</v>
      </c>
      <c r="M20" s="203" t="s">
        <v>182</v>
      </c>
      <c r="N20" s="203" t="s">
        <v>182</v>
      </c>
      <c r="O20" s="245">
        <f t="shared" si="0"/>
        <v>250</v>
      </c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</row>
    <row r="21" spans="1:32" ht="11.1" customHeight="1" x14ac:dyDescent="0.25">
      <c r="A21" s="202" t="s">
        <v>174</v>
      </c>
      <c r="B21" s="201" t="s">
        <v>23</v>
      </c>
      <c r="C21" s="203">
        <v>1</v>
      </c>
      <c r="D21" s="203" t="s">
        <v>182</v>
      </c>
      <c r="E21" s="203" t="s">
        <v>182</v>
      </c>
      <c r="F21" s="203" t="s">
        <v>182</v>
      </c>
      <c r="G21" s="203" t="s">
        <v>182</v>
      </c>
      <c r="H21" s="203" t="s">
        <v>182</v>
      </c>
      <c r="I21" s="203" t="s">
        <v>182</v>
      </c>
      <c r="J21" s="203" t="s">
        <v>182</v>
      </c>
      <c r="K21" s="203" t="s">
        <v>182</v>
      </c>
      <c r="L21" s="203" t="s">
        <v>182</v>
      </c>
      <c r="M21" s="203" t="s">
        <v>182</v>
      </c>
      <c r="N21" s="203">
        <v>1</v>
      </c>
      <c r="O21" s="245">
        <f t="shared" si="0"/>
        <v>2</v>
      </c>
    </row>
    <row r="22" spans="1:32" ht="11.1" customHeight="1" x14ac:dyDescent="0.25">
      <c r="A22" s="202" t="s">
        <v>174</v>
      </c>
      <c r="B22" s="201" t="s">
        <v>24</v>
      </c>
      <c r="C22" s="203" t="s">
        <v>182</v>
      </c>
      <c r="D22" s="203" t="s">
        <v>182</v>
      </c>
      <c r="E22" s="203" t="s">
        <v>182</v>
      </c>
      <c r="F22" s="203" t="s">
        <v>182</v>
      </c>
      <c r="G22" s="203" t="s">
        <v>182</v>
      </c>
      <c r="H22" s="203" t="s">
        <v>182</v>
      </c>
      <c r="I22" s="203" t="s">
        <v>182</v>
      </c>
      <c r="J22" s="203" t="s">
        <v>182</v>
      </c>
      <c r="K22" s="203" t="s">
        <v>182</v>
      </c>
      <c r="L22" s="203" t="s">
        <v>182</v>
      </c>
      <c r="M22" s="203" t="s">
        <v>182</v>
      </c>
      <c r="N22" s="203" t="s">
        <v>182</v>
      </c>
      <c r="O22" s="245">
        <f t="shared" si="0"/>
        <v>0</v>
      </c>
    </row>
    <row r="23" spans="1:32" ht="11.1" customHeight="1" x14ac:dyDescent="0.25">
      <c r="A23" s="202" t="s">
        <v>175</v>
      </c>
      <c r="B23" s="201" t="s">
        <v>23</v>
      </c>
      <c r="C23" s="203">
        <v>831</v>
      </c>
      <c r="D23" s="203">
        <v>732</v>
      </c>
      <c r="E23" s="203">
        <v>411</v>
      </c>
      <c r="F23" s="203">
        <v>213</v>
      </c>
      <c r="G23" s="203">
        <v>73</v>
      </c>
      <c r="H23" s="203" t="s">
        <v>182</v>
      </c>
      <c r="I23" s="203" t="s">
        <v>182</v>
      </c>
      <c r="J23" s="203" t="s">
        <v>182</v>
      </c>
      <c r="K23" s="203">
        <v>4</v>
      </c>
      <c r="L23" s="203" t="s">
        <v>182</v>
      </c>
      <c r="M23" s="203">
        <v>97</v>
      </c>
      <c r="N23" s="203">
        <v>415</v>
      </c>
      <c r="O23" s="245">
        <f t="shared" si="0"/>
        <v>2776</v>
      </c>
    </row>
    <row r="24" spans="1:32" ht="11.1" customHeight="1" x14ac:dyDescent="0.25">
      <c r="A24" s="202" t="s">
        <v>175</v>
      </c>
      <c r="B24" s="201" t="s">
        <v>24</v>
      </c>
      <c r="C24" s="203">
        <v>161</v>
      </c>
      <c r="D24" s="203">
        <v>130</v>
      </c>
      <c r="E24" s="203">
        <v>79</v>
      </c>
      <c r="F24" s="203">
        <v>41</v>
      </c>
      <c r="G24" s="203">
        <v>14</v>
      </c>
      <c r="H24" s="203" t="s">
        <v>182</v>
      </c>
      <c r="I24" s="203" t="s">
        <v>182</v>
      </c>
      <c r="J24" s="203" t="s">
        <v>182</v>
      </c>
      <c r="K24" s="203">
        <v>1</v>
      </c>
      <c r="L24" s="203" t="s">
        <v>182</v>
      </c>
      <c r="M24" s="203">
        <v>19</v>
      </c>
      <c r="N24" s="203">
        <v>75</v>
      </c>
      <c r="O24" s="245">
        <f t="shared" si="0"/>
        <v>520</v>
      </c>
    </row>
    <row r="25" spans="1:32" ht="11.1" customHeight="1" x14ac:dyDescent="0.25">
      <c r="A25" s="202" t="s">
        <v>176</v>
      </c>
      <c r="B25" s="201" t="s">
        <v>23</v>
      </c>
      <c r="C25" s="203">
        <v>6705</v>
      </c>
      <c r="D25" s="203">
        <v>11756</v>
      </c>
      <c r="E25" s="203">
        <v>9970</v>
      </c>
      <c r="F25" s="203">
        <v>5490</v>
      </c>
      <c r="G25" s="203">
        <v>2023</v>
      </c>
      <c r="H25" s="203">
        <v>439</v>
      </c>
      <c r="I25" s="203" t="s">
        <v>182</v>
      </c>
      <c r="J25" s="203" t="s">
        <v>182</v>
      </c>
      <c r="K25" s="203" t="s">
        <v>182</v>
      </c>
      <c r="L25" s="203" t="s">
        <v>182</v>
      </c>
      <c r="M25" s="203">
        <v>25</v>
      </c>
      <c r="N25" s="203">
        <v>2161</v>
      </c>
      <c r="O25" s="245">
        <f t="shared" si="0"/>
        <v>38569</v>
      </c>
    </row>
    <row r="26" spans="1:32" ht="11.1" customHeight="1" x14ac:dyDescent="0.25">
      <c r="A26" s="202" t="s">
        <v>176</v>
      </c>
      <c r="B26" s="201" t="s">
        <v>24</v>
      </c>
      <c r="C26" s="203">
        <v>1140</v>
      </c>
      <c r="D26" s="203">
        <v>1824</v>
      </c>
      <c r="E26" s="203">
        <v>1809</v>
      </c>
      <c r="F26" s="203">
        <v>1062</v>
      </c>
      <c r="G26" s="203">
        <v>403</v>
      </c>
      <c r="H26" s="203">
        <v>79</v>
      </c>
      <c r="I26" s="203" t="s">
        <v>182</v>
      </c>
      <c r="J26" s="203" t="s">
        <v>182</v>
      </c>
      <c r="K26" s="203" t="s">
        <v>182</v>
      </c>
      <c r="L26" s="203" t="s">
        <v>182</v>
      </c>
      <c r="M26" s="203">
        <v>5</v>
      </c>
      <c r="N26" s="203">
        <v>331</v>
      </c>
      <c r="O26" s="245">
        <f t="shared" si="0"/>
        <v>6653</v>
      </c>
    </row>
    <row r="27" spans="1:32" ht="11.1" customHeight="1" x14ac:dyDescent="0.25">
      <c r="A27" s="202" t="s">
        <v>177</v>
      </c>
      <c r="B27" s="201" t="s">
        <v>23</v>
      </c>
      <c r="C27" s="203">
        <v>2439</v>
      </c>
      <c r="D27" s="203">
        <v>3783</v>
      </c>
      <c r="E27" s="203">
        <v>4216</v>
      </c>
      <c r="F27" s="203">
        <v>1583</v>
      </c>
      <c r="G27" s="203">
        <v>544</v>
      </c>
      <c r="H27" s="203">
        <v>161</v>
      </c>
      <c r="I27" s="203" t="s">
        <v>182</v>
      </c>
      <c r="J27" s="203" t="s">
        <v>182</v>
      </c>
      <c r="K27" s="203">
        <v>587</v>
      </c>
      <c r="L27" s="203">
        <v>1945</v>
      </c>
      <c r="M27" s="203">
        <v>2897</v>
      </c>
      <c r="N27" s="203">
        <v>4402</v>
      </c>
      <c r="O27" s="245">
        <f t="shared" si="0"/>
        <v>22557</v>
      </c>
    </row>
    <row r="28" spans="1:32" ht="11.1" customHeight="1" x14ac:dyDescent="0.25">
      <c r="A28" s="202" t="s">
        <v>177</v>
      </c>
      <c r="B28" s="201" t="s">
        <v>24</v>
      </c>
      <c r="C28" s="203">
        <v>347</v>
      </c>
      <c r="D28" s="203">
        <v>517</v>
      </c>
      <c r="E28" s="203">
        <v>637</v>
      </c>
      <c r="F28" s="203">
        <v>264</v>
      </c>
      <c r="G28" s="203">
        <v>85</v>
      </c>
      <c r="H28" s="203">
        <v>21</v>
      </c>
      <c r="I28" s="203" t="s">
        <v>182</v>
      </c>
      <c r="J28" s="203" t="s">
        <v>182</v>
      </c>
      <c r="K28" s="203">
        <v>78</v>
      </c>
      <c r="L28" s="203">
        <v>288</v>
      </c>
      <c r="M28" s="203">
        <v>420</v>
      </c>
      <c r="N28" s="203">
        <v>632</v>
      </c>
      <c r="O28" s="245">
        <f t="shared" si="0"/>
        <v>3289</v>
      </c>
    </row>
    <row r="29" spans="1:32" ht="11.1" customHeight="1" x14ac:dyDescent="0.25">
      <c r="A29" s="202" t="s">
        <v>168</v>
      </c>
      <c r="B29" s="201" t="s">
        <v>23</v>
      </c>
      <c r="C29" s="203">
        <v>977</v>
      </c>
      <c r="D29" s="203">
        <v>2378</v>
      </c>
      <c r="E29" s="203">
        <v>2939</v>
      </c>
      <c r="F29" s="203">
        <v>1248</v>
      </c>
      <c r="G29" s="203">
        <v>514</v>
      </c>
      <c r="H29" s="203">
        <v>346</v>
      </c>
      <c r="I29" s="203">
        <v>527</v>
      </c>
      <c r="J29" s="203">
        <v>407</v>
      </c>
      <c r="K29" s="203">
        <v>224</v>
      </c>
      <c r="L29" s="203">
        <v>801</v>
      </c>
      <c r="M29" s="203">
        <v>1188</v>
      </c>
      <c r="N29" s="203">
        <v>1664</v>
      </c>
      <c r="O29" s="245">
        <f t="shared" si="0"/>
        <v>13213</v>
      </c>
    </row>
    <row r="30" spans="1:32" ht="11.1" customHeight="1" x14ac:dyDescent="0.25">
      <c r="A30" s="354" t="s">
        <v>168</v>
      </c>
      <c r="B30" s="356" t="s">
        <v>24</v>
      </c>
      <c r="C30" s="355">
        <v>120</v>
      </c>
      <c r="D30" s="355">
        <v>268</v>
      </c>
      <c r="E30" s="355">
        <v>233</v>
      </c>
      <c r="F30" s="355">
        <v>90</v>
      </c>
      <c r="G30" s="355">
        <v>49</v>
      </c>
      <c r="H30" s="355">
        <v>45</v>
      </c>
      <c r="I30" s="355">
        <v>68</v>
      </c>
      <c r="J30" s="355">
        <v>62</v>
      </c>
      <c r="K30" s="355">
        <v>27</v>
      </c>
      <c r="L30" s="355">
        <v>104</v>
      </c>
      <c r="M30" s="355">
        <v>161</v>
      </c>
      <c r="N30" s="355">
        <v>220</v>
      </c>
      <c r="O30" s="252">
        <f t="shared" si="0"/>
        <v>1447</v>
      </c>
    </row>
    <row r="31" spans="1:32" ht="11.1" customHeight="1" x14ac:dyDescent="0.25">
      <c r="A31" s="202"/>
      <c r="B31" s="201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58"/>
    </row>
    <row r="32" spans="1:32" s="137" customFormat="1" ht="9.9499999999999993" customHeight="1" x14ac:dyDescent="0.15">
      <c r="A32" s="204" t="s">
        <v>94</v>
      </c>
      <c r="B32" s="205" t="s">
        <v>23</v>
      </c>
      <c r="C32" s="206">
        <v>25564</v>
      </c>
      <c r="D32" s="206">
        <v>40136</v>
      </c>
      <c r="E32" s="206">
        <v>36613</v>
      </c>
      <c r="F32" s="206">
        <v>30614</v>
      </c>
      <c r="G32" s="206">
        <v>22352</v>
      </c>
      <c r="H32" s="206">
        <v>17978</v>
      </c>
      <c r="I32" s="206">
        <v>16269</v>
      </c>
      <c r="J32" s="206">
        <v>15151</v>
      </c>
      <c r="K32" s="206">
        <v>19470</v>
      </c>
      <c r="L32" s="206">
        <v>20335</v>
      </c>
      <c r="M32" s="206">
        <v>26910</v>
      </c>
      <c r="N32" s="206">
        <v>30985</v>
      </c>
      <c r="O32" s="206">
        <v>302377</v>
      </c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</row>
    <row r="33" spans="1:29" s="137" customFormat="1" ht="9.9499999999999993" customHeight="1" x14ac:dyDescent="0.15">
      <c r="A33" s="204"/>
      <c r="B33" s="205" t="s">
        <v>24</v>
      </c>
      <c r="C33" s="206">
        <v>5041</v>
      </c>
      <c r="D33" s="206">
        <v>7394</v>
      </c>
      <c r="E33" s="206">
        <v>6948</v>
      </c>
      <c r="F33" s="206">
        <v>6158</v>
      </c>
      <c r="G33" s="206">
        <v>4667</v>
      </c>
      <c r="H33" s="206">
        <v>3717</v>
      </c>
      <c r="I33" s="206">
        <v>3348</v>
      </c>
      <c r="J33" s="206">
        <v>3127</v>
      </c>
      <c r="K33" s="206">
        <v>4034</v>
      </c>
      <c r="L33" s="206">
        <v>4039</v>
      </c>
      <c r="M33" s="206">
        <v>5255</v>
      </c>
      <c r="N33" s="206">
        <v>5932</v>
      </c>
      <c r="O33" s="206">
        <v>59660</v>
      </c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</row>
    <row r="34" spans="1:29" s="137" customFormat="1" ht="9.9499999999999993" customHeight="1" x14ac:dyDescent="0.15">
      <c r="A34" s="137" t="s">
        <v>95</v>
      </c>
      <c r="B34" s="205" t="s">
        <v>23</v>
      </c>
      <c r="C34" s="136">
        <v>0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6">
        <v>0</v>
      </c>
      <c r="M34" s="136">
        <v>0</v>
      </c>
      <c r="N34" s="136">
        <v>0</v>
      </c>
      <c r="O34" s="136">
        <v>0</v>
      </c>
    </row>
    <row r="35" spans="1:29" s="137" customFormat="1" ht="9.9499999999999993" customHeight="1" x14ac:dyDescent="0.15">
      <c r="B35" s="205" t="s">
        <v>24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</row>
    <row r="36" spans="1:29" s="137" customFormat="1" ht="9.9499999999999993" customHeight="1" x14ac:dyDescent="0.15">
      <c r="A36" s="137" t="s">
        <v>96</v>
      </c>
      <c r="B36" s="205" t="s">
        <v>23</v>
      </c>
      <c r="C36" s="136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</row>
    <row r="37" spans="1:29" s="137" customFormat="1" ht="9.9499999999999993" customHeight="1" x14ac:dyDescent="0.15">
      <c r="B37" s="205" t="s">
        <v>24</v>
      </c>
      <c r="C37" s="136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</row>
    <row r="38" spans="1:29" s="137" customFormat="1" ht="9.9499999999999993" customHeight="1" x14ac:dyDescent="0.15">
      <c r="A38" s="137" t="s">
        <v>97</v>
      </c>
      <c r="B38" s="205" t="s">
        <v>23</v>
      </c>
      <c r="C38" s="136">
        <v>0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</row>
    <row r="39" spans="1:29" s="137" customFormat="1" ht="9.9499999999999993" customHeight="1" x14ac:dyDescent="0.15">
      <c r="B39" s="205" t="s">
        <v>24</v>
      </c>
      <c r="C39" s="136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</row>
    <row r="40" spans="1:29" s="137" customFormat="1" ht="9.9499999999999993" customHeight="1" x14ac:dyDescent="0.15">
      <c r="A40" s="137" t="s">
        <v>113</v>
      </c>
      <c r="B40" s="205" t="s">
        <v>23</v>
      </c>
      <c r="C40" s="136">
        <v>0</v>
      </c>
      <c r="D40" s="136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</row>
    <row r="41" spans="1:29" s="137" customFormat="1" ht="9.9499999999999993" customHeight="1" x14ac:dyDescent="0.15">
      <c r="B41" s="205" t="s">
        <v>24</v>
      </c>
      <c r="C41" s="136">
        <v>0</v>
      </c>
      <c r="D41" s="136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</row>
    <row r="42" spans="1:29" s="137" customFormat="1" ht="9" x14ac:dyDescent="0.15">
      <c r="A42" s="139" t="s">
        <v>166</v>
      </c>
      <c r="B42" s="207" t="s">
        <v>23</v>
      </c>
      <c r="C42" s="140">
        <f>SUM(C32+C34+C36+C38+C40)</f>
        <v>25564</v>
      </c>
      <c r="D42" s="140">
        <f t="shared" ref="D42:O42" si="1">SUM(D32+D34+D36+D38+D40)</f>
        <v>40136</v>
      </c>
      <c r="E42" s="140">
        <f t="shared" si="1"/>
        <v>36613</v>
      </c>
      <c r="F42" s="140">
        <f t="shared" si="1"/>
        <v>30614</v>
      </c>
      <c r="G42" s="140">
        <f t="shared" si="1"/>
        <v>22352</v>
      </c>
      <c r="H42" s="140">
        <f t="shared" si="1"/>
        <v>17978</v>
      </c>
      <c r="I42" s="140">
        <f t="shared" si="1"/>
        <v>16269</v>
      </c>
      <c r="J42" s="140">
        <f t="shared" si="1"/>
        <v>15151</v>
      </c>
      <c r="K42" s="140">
        <f t="shared" si="1"/>
        <v>19470</v>
      </c>
      <c r="L42" s="140">
        <f t="shared" si="1"/>
        <v>20335</v>
      </c>
      <c r="M42" s="140">
        <f t="shared" si="1"/>
        <v>26910</v>
      </c>
      <c r="N42" s="140">
        <f t="shared" si="1"/>
        <v>30985</v>
      </c>
      <c r="O42" s="140">
        <f t="shared" si="1"/>
        <v>302377</v>
      </c>
    </row>
    <row r="43" spans="1:29" s="137" customFormat="1" ht="11.25" customHeight="1" x14ac:dyDescent="0.15">
      <c r="A43" s="141"/>
      <c r="B43" s="208" t="s">
        <v>24</v>
      </c>
      <c r="C43" s="142">
        <f>SUM(C33+C35+C37+C39+C41)</f>
        <v>5041</v>
      </c>
      <c r="D43" s="142">
        <f t="shared" ref="D43:O43" si="2">SUM(D33+D35+D37+D39+D41)</f>
        <v>7394</v>
      </c>
      <c r="E43" s="142">
        <f t="shared" si="2"/>
        <v>6948</v>
      </c>
      <c r="F43" s="142">
        <f t="shared" si="2"/>
        <v>6158</v>
      </c>
      <c r="G43" s="142">
        <f t="shared" si="2"/>
        <v>4667</v>
      </c>
      <c r="H43" s="142">
        <f t="shared" si="2"/>
        <v>3717</v>
      </c>
      <c r="I43" s="142">
        <f t="shared" si="2"/>
        <v>3348</v>
      </c>
      <c r="J43" s="142">
        <f t="shared" si="2"/>
        <v>3127</v>
      </c>
      <c r="K43" s="142">
        <f t="shared" si="2"/>
        <v>4034</v>
      </c>
      <c r="L43" s="142">
        <f t="shared" si="2"/>
        <v>4039</v>
      </c>
      <c r="M43" s="142">
        <f t="shared" si="2"/>
        <v>5255</v>
      </c>
      <c r="N43" s="142">
        <f t="shared" si="2"/>
        <v>5932</v>
      </c>
      <c r="O43" s="142">
        <f t="shared" si="2"/>
        <v>59660</v>
      </c>
    </row>
    <row r="44" spans="1:29" s="137" customFormat="1" ht="9" x14ac:dyDescent="0.15"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</row>
    <row r="49" spans="1:15" x14ac:dyDescent="0.25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</row>
    <row r="50" spans="1:15" x14ac:dyDescent="0.25">
      <c r="A50" s="202"/>
      <c r="B50" s="201"/>
      <c r="C50" s="202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</row>
    <row r="51" spans="1:15" x14ac:dyDescent="0.25">
      <c r="A51" s="202"/>
      <c r="B51" s="201"/>
      <c r="C51" s="202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</row>
    <row r="52" spans="1:15" x14ac:dyDescent="0.25">
      <c r="A52" s="202"/>
      <c r="B52" s="201"/>
      <c r="C52" s="202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</row>
    <row r="53" spans="1:15" x14ac:dyDescent="0.25">
      <c r="A53" s="202"/>
      <c r="B53" s="201"/>
      <c r="C53" s="202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</row>
    <row r="54" spans="1:15" x14ac:dyDescent="0.25">
      <c r="A54" s="202"/>
      <c r="B54" s="201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</row>
    <row r="55" spans="1:15" x14ac:dyDescent="0.25">
      <c r="A55" s="202"/>
      <c r="B55" s="201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</row>
    <row r="56" spans="1:15" x14ac:dyDescent="0.25">
      <c r="A56" s="202"/>
      <c r="B56" s="201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</row>
    <row r="57" spans="1:15" x14ac:dyDescent="0.25">
      <c r="A57" s="202"/>
      <c r="B57" s="201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</row>
    <row r="58" spans="1:15" x14ac:dyDescent="0.25">
      <c r="A58" s="202"/>
      <c r="B58" s="201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</row>
    <row r="59" spans="1:15" x14ac:dyDescent="0.25">
      <c r="A59" s="202"/>
      <c r="B59" s="201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1"/>
  <sheetViews>
    <sheetView workbookViewId="0">
      <selection activeCell="U27" sqref="U27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18" width="4.7109375" customWidth="1"/>
  </cols>
  <sheetData>
    <row r="1" spans="1:18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5">
      <c r="A4" s="400" t="s">
        <v>179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30" customFormat="1" ht="11.25" customHeight="1" x14ac:dyDescent="0.2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.1" customHeight="1" x14ac:dyDescent="0.25">
      <c r="A7" s="211" t="s">
        <v>139</v>
      </c>
      <c r="B7" s="210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12">
        <v>5</v>
      </c>
      <c r="N7" s="339" t="s">
        <v>182</v>
      </c>
      <c r="O7" s="339" t="s">
        <v>182</v>
      </c>
      <c r="P7" s="339" t="s">
        <v>182</v>
      </c>
      <c r="Q7" s="339" t="s">
        <v>182</v>
      </c>
      <c r="R7" s="277">
        <v>5</v>
      </c>
    </row>
    <row r="8" spans="1:18" ht="11.1" customHeight="1" x14ac:dyDescent="0.25">
      <c r="A8" s="362" t="s">
        <v>139</v>
      </c>
      <c r="B8" s="364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63" t="s">
        <v>182</v>
      </c>
      <c r="N8" s="340" t="s">
        <v>182</v>
      </c>
      <c r="O8" s="340" t="s">
        <v>182</v>
      </c>
      <c r="P8" s="340" t="s">
        <v>182</v>
      </c>
      <c r="Q8" s="340" t="s">
        <v>182</v>
      </c>
      <c r="R8" s="278">
        <v>0</v>
      </c>
    </row>
    <row r="9" spans="1:18" ht="11.25" customHeight="1" x14ac:dyDescent="0.25">
      <c r="A9" s="211"/>
      <c r="B9" s="210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12"/>
      <c r="N9" s="288"/>
      <c r="O9" s="288"/>
      <c r="P9" s="288"/>
      <c r="Q9" s="288"/>
      <c r="R9" s="279"/>
    </row>
    <row r="10" spans="1:18" s="195" customFormat="1" ht="11.25" customHeight="1" x14ac:dyDescent="0.15">
      <c r="A10" s="192" t="s">
        <v>94</v>
      </c>
      <c r="B10" s="193" t="s">
        <v>23</v>
      </c>
      <c r="C10" s="194">
        <v>0</v>
      </c>
      <c r="D10" s="194">
        <v>0</v>
      </c>
      <c r="E10" s="194">
        <v>0</v>
      </c>
      <c r="F10" s="194">
        <v>0</v>
      </c>
      <c r="G10" s="194">
        <v>0</v>
      </c>
      <c r="H10" s="194">
        <v>0</v>
      </c>
      <c r="I10" s="194">
        <v>0</v>
      </c>
      <c r="J10" s="194">
        <v>0</v>
      </c>
      <c r="K10" s="194">
        <v>0</v>
      </c>
      <c r="L10" s="194">
        <v>0</v>
      </c>
      <c r="M10" s="194">
        <v>5</v>
      </c>
      <c r="N10" s="194">
        <v>0</v>
      </c>
      <c r="O10" s="194">
        <v>0</v>
      </c>
      <c r="P10" s="194">
        <v>0</v>
      </c>
      <c r="Q10" s="194">
        <v>0</v>
      </c>
      <c r="R10" s="194">
        <f>SUM(C10:Q10)</f>
        <v>5</v>
      </c>
    </row>
    <row r="11" spans="1:18" s="195" customFormat="1" ht="11.25" customHeight="1" x14ac:dyDescent="0.15">
      <c r="A11" s="192"/>
      <c r="B11" s="193" t="s">
        <v>24</v>
      </c>
      <c r="C11" s="194">
        <v>0</v>
      </c>
      <c r="D11" s="194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194">
        <f t="shared" ref="R11:R19" si="0">SUM(C11:Q11)</f>
        <v>0</v>
      </c>
    </row>
    <row r="12" spans="1:18" s="195" customFormat="1" ht="11.25" customHeight="1" x14ac:dyDescent="0.15">
      <c r="A12" s="137" t="s">
        <v>95</v>
      </c>
      <c r="B12" s="193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94">
        <f t="shared" si="0"/>
        <v>0</v>
      </c>
    </row>
    <row r="13" spans="1:18" s="195" customFormat="1" ht="11.25" customHeight="1" x14ac:dyDescent="0.15">
      <c r="A13" s="137"/>
      <c r="B13" s="193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94">
        <f t="shared" si="0"/>
        <v>0</v>
      </c>
    </row>
    <row r="14" spans="1:18" s="195" customFormat="1" ht="11.25" customHeight="1" x14ac:dyDescent="0.15">
      <c r="A14" s="137" t="s">
        <v>96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94">
        <f t="shared" si="0"/>
        <v>0</v>
      </c>
    </row>
    <row r="15" spans="1:18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94">
        <f t="shared" si="0"/>
        <v>0</v>
      </c>
    </row>
    <row r="16" spans="1:18" s="195" customFormat="1" ht="11.25" customHeight="1" x14ac:dyDescent="0.15">
      <c r="A16" s="137" t="s">
        <v>97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94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94">
        <f t="shared" si="0"/>
        <v>0</v>
      </c>
    </row>
    <row r="18" spans="1:18" s="195" customFormat="1" ht="11.25" customHeight="1" x14ac:dyDescent="0.15">
      <c r="A18" s="137" t="s">
        <v>113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94">
        <f t="shared" si="0"/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94">
        <f t="shared" si="0"/>
        <v>0</v>
      </c>
    </row>
    <row r="20" spans="1:18" s="195" customFormat="1" ht="11.25" customHeight="1" x14ac:dyDescent="0.15">
      <c r="A20" s="139" t="s">
        <v>166</v>
      </c>
      <c r="B20" s="196" t="s">
        <v>23</v>
      </c>
      <c r="C20" s="140">
        <f>SUM(C10+C12+C14+C16+C18)</f>
        <v>0</v>
      </c>
      <c r="D20" s="140">
        <f t="shared" ref="D20:Q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5</v>
      </c>
      <c r="N20" s="140">
        <f t="shared" si="1"/>
        <v>0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>SUM(C20:Q20)</f>
        <v>5</v>
      </c>
    </row>
    <row r="21" spans="1:18" s="195" customFormat="1" ht="11.25" customHeight="1" x14ac:dyDescent="0.15">
      <c r="A21" s="141"/>
      <c r="B21" s="197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0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35"/>
  <sheetViews>
    <sheetView workbookViewId="0">
      <selection sqref="A1:O1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15" width="5.7109375" customWidth="1"/>
  </cols>
  <sheetData>
    <row r="1" spans="1:29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5">
      <c r="A4" s="400" t="s">
        <v>179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2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.1" customHeight="1" x14ac:dyDescent="0.25">
      <c r="A7" s="214" t="s">
        <v>139</v>
      </c>
      <c r="B7" s="213" t="s">
        <v>23</v>
      </c>
      <c r="C7" s="206" t="s">
        <v>182</v>
      </c>
      <c r="D7" s="206" t="s">
        <v>182</v>
      </c>
      <c r="E7" s="206" t="s">
        <v>182</v>
      </c>
      <c r="F7" s="206" t="s">
        <v>182</v>
      </c>
      <c r="G7" s="206" t="s">
        <v>182</v>
      </c>
      <c r="H7" s="206" t="s">
        <v>182</v>
      </c>
      <c r="I7" s="206" t="s">
        <v>182</v>
      </c>
      <c r="J7" s="206" t="s">
        <v>182</v>
      </c>
      <c r="K7" s="206" t="s">
        <v>182</v>
      </c>
      <c r="L7" s="206" t="s">
        <v>182</v>
      </c>
      <c r="M7" s="206">
        <v>5</v>
      </c>
      <c r="N7" s="206" t="s">
        <v>182</v>
      </c>
      <c r="O7" s="245">
        <f>SUM(C7:N7)</f>
        <v>5</v>
      </c>
    </row>
    <row r="8" spans="1:29" ht="11.1" customHeight="1" x14ac:dyDescent="0.25">
      <c r="A8" s="368" t="s">
        <v>139</v>
      </c>
      <c r="B8" s="369" t="s">
        <v>24</v>
      </c>
      <c r="C8" s="370" t="s">
        <v>182</v>
      </c>
      <c r="D8" s="370" t="s">
        <v>182</v>
      </c>
      <c r="E8" s="370" t="s">
        <v>182</v>
      </c>
      <c r="F8" s="370" t="s">
        <v>182</v>
      </c>
      <c r="G8" s="370" t="s">
        <v>182</v>
      </c>
      <c r="H8" s="370" t="s">
        <v>182</v>
      </c>
      <c r="I8" s="370" t="s">
        <v>182</v>
      </c>
      <c r="J8" s="370" t="s">
        <v>182</v>
      </c>
      <c r="K8" s="370" t="s">
        <v>182</v>
      </c>
      <c r="L8" s="370" t="s">
        <v>182</v>
      </c>
      <c r="M8" s="370" t="s">
        <v>182</v>
      </c>
      <c r="N8" s="370" t="s">
        <v>182</v>
      </c>
      <c r="O8" s="252">
        <f t="shared" ref="O8:O19" si="0">SUM(C8:N8)</f>
        <v>0</v>
      </c>
    </row>
    <row r="9" spans="1:29" ht="11.1" customHeight="1" x14ac:dyDescent="0.25">
      <c r="A9" s="214"/>
      <c r="B9" s="213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58"/>
    </row>
    <row r="10" spans="1:29" s="137" customFormat="1" ht="11.25" customHeight="1" x14ac:dyDescent="0.15">
      <c r="A10" s="204" t="s">
        <v>94</v>
      </c>
      <c r="B10" s="205" t="s">
        <v>23</v>
      </c>
      <c r="C10" s="206">
        <v>0</v>
      </c>
      <c r="D10" s="206">
        <v>0</v>
      </c>
      <c r="E10" s="206">
        <v>0</v>
      </c>
      <c r="F10" s="206">
        <v>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5</v>
      </c>
      <c r="N10" s="206">
        <v>0</v>
      </c>
      <c r="O10" s="245">
        <f t="shared" si="0"/>
        <v>5</v>
      </c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</row>
    <row r="11" spans="1:29" s="137" customFormat="1" ht="11.25" customHeight="1" x14ac:dyDescent="0.15">
      <c r="A11" s="204"/>
      <c r="B11" s="205" t="s">
        <v>24</v>
      </c>
      <c r="C11" s="206">
        <v>0</v>
      </c>
      <c r="D11" s="206">
        <v>0</v>
      </c>
      <c r="E11" s="206">
        <v>0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45">
        <f t="shared" si="0"/>
        <v>0</v>
      </c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</row>
    <row r="12" spans="1:29" s="137" customFormat="1" ht="11.25" customHeight="1" x14ac:dyDescent="0.15">
      <c r="A12" s="137" t="s">
        <v>95</v>
      </c>
      <c r="B12" s="205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245">
        <f t="shared" si="0"/>
        <v>0</v>
      </c>
    </row>
    <row r="13" spans="1:29" s="137" customFormat="1" ht="11.25" customHeight="1" x14ac:dyDescent="0.15">
      <c r="B13" s="205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245">
        <f t="shared" si="0"/>
        <v>0</v>
      </c>
    </row>
    <row r="14" spans="1:29" s="137" customFormat="1" ht="11.25" customHeight="1" x14ac:dyDescent="0.15">
      <c r="A14" s="137" t="s">
        <v>96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245">
        <f t="shared" si="0"/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245">
        <f t="shared" si="0"/>
        <v>0</v>
      </c>
    </row>
    <row r="16" spans="1:29" s="137" customFormat="1" ht="11.25" customHeight="1" x14ac:dyDescent="0.15">
      <c r="A16" s="137" t="s">
        <v>97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245">
        <f t="shared" si="0"/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245">
        <f t="shared" si="0"/>
        <v>0</v>
      </c>
    </row>
    <row r="18" spans="1:15" s="137" customFormat="1" ht="11.25" customHeight="1" x14ac:dyDescent="0.15">
      <c r="A18" s="137" t="s">
        <v>113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245">
        <f t="shared" si="0"/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245">
        <f t="shared" si="0"/>
        <v>0</v>
      </c>
    </row>
    <row r="20" spans="1:15" s="137" customFormat="1" ht="11.25" customHeight="1" x14ac:dyDescent="0.15">
      <c r="A20" s="139" t="s">
        <v>166</v>
      </c>
      <c r="B20" s="207" t="s">
        <v>23</v>
      </c>
      <c r="C20" s="140">
        <f>SUM(C10+C12+C14+C16+C18)</f>
        <v>0</v>
      </c>
      <c r="D20" s="140">
        <f t="shared" ref="D20:O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5</v>
      </c>
      <c r="N20" s="140">
        <f t="shared" si="1"/>
        <v>0</v>
      </c>
      <c r="O20" s="140">
        <f t="shared" si="1"/>
        <v>5</v>
      </c>
    </row>
    <row r="21" spans="1:15" s="137" customFormat="1" ht="11.25" customHeight="1" x14ac:dyDescent="0.15">
      <c r="A21" s="141"/>
      <c r="B21" s="208" t="s">
        <v>24</v>
      </c>
      <c r="C21" s="142">
        <f>SUM(C11+C13+C15+C17+C19)</f>
        <v>0</v>
      </c>
      <c r="D21" s="142">
        <f t="shared" ref="D21:O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</row>
    <row r="25" spans="1:15" x14ac:dyDescent="0.25">
      <c r="A25" s="213"/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</row>
    <row r="26" spans="1:15" x14ac:dyDescent="0.25">
      <c r="A26" s="214"/>
      <c r="B26" s="213"/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</row>
    <row r="27" spans="1:15" x14ac:dyDescent="0.25">
      <c r="A27" s="214"/>
      <c r="B27" s="213"/>
      <c r="C27" s="214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</row>
    <row r="28" spans="1:15" x14ac:dyDescent="0.25">
      <c r="A28" s="214"/>
      <c r="B28" s="213"/>
      <c r="C28" s="21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</row>
    <row r="29" spans="1:15" x14ac:dyDescent="0.25">
      <c r="A29" s="214"/>
      <c r="B29" s="213"/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</row>
    <row r="30" spans="1:15" x14ac:dyDescent="0.25">
      <c r="A30" s="214"/>
      <c r="B30" s="213"/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</row>
    <row r="31" spans="1:15" x14ac:dyDescent="0.25">
      <c r="A31" s="214"/>
      <c r="B31" s="213"/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</row>
    <row r="32" spans="1:15" x14ac:dyDescent="0.25">
      <c r="A32" s="214"/>
      <c r="B32" s="213"/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</row>
    <row r="33" spans="1:15" x14ac:dyDescent="0.25">
      <c r="A33" s="214"/>
      <c r="B33" s="213"/>
      <c r="C33" s="214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</row>
    <row r="34" spans="1:15" x14ac:dyDescent="0.25">
      <c r="A34" s="214"/>
      <c r="B34" s="213"/>
      <c r="C34" s="214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</row>
    <row r="35" spans="1:15" x14ac:dyDescent="0.25">
      <c r="A35" s="214"/>
      <c r="B35" s="213"/>
      <c r="C35" s="214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6"/>
  <sheetViews>
    <sheetView workbookViewId="0">
      <selection activeCell="Q8" sqref="Q8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17" width="4.7109375" customWidth="1"/>
    <col min="18" max="18" width="5.7109375" customWidth="1"/>
  </cols>
  <sheetData>
    <row r="1" spans="1:18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5">
      <c r="A4" s="400" t="s">
        <v>180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30" customFormat="1" ht="11.25" customHeight="1" x14ac:dyDescent="0.2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.1" customHeight="1" x14ac:dyDescent="0.25">
      <c r="A7" s="217" t="s">
        <v>117</v>
      </c>
      <c r="B7" s="216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18">
        <v>22</v>
      </c>
      <c r="N7" s="339" t="s">
        <v>182</v>
      </c>
      <c r="O7" s="339" t="s">
        <v>182</v>
      </c>
      <c r="P7" s="339" t="s">
        <v>182</v>
      </c>
      <c r="Q7" s="339" t="s">
        <v>182</v>
      </c>
      <c r="R7" s="277">
        <f>SUM(C7:Q7)</f>
        <v>22</v>
      </c>
    </row>
    <row r="8" spans="1:18" ht="11.1" customHeight="1" x14ac:dyDescent="0.25">
      <c r="A8" s="371" t="s">
        <v>117</v>
      </c>
      <c r="B8" s="372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73" t="s">
        <v>182</v>
      </c>
      <c r="N8" s="340" t="s">
        <v>182</v>
      </c>
      <c r="O8" s="340" t="s">
        <v>182</v>
      </c>
      <c r="P8" s="340" t="s">
        <v>182</v>
      </c>
      <c r="Q8" s="340" t="s">
        <v>182</v>
      </c>
      <c r="R8" s="278">
        <f t="shared" ref="R8:R19" si="0">SUM(C8:Q8)</f>
        <v>0</v>
      </c>
    </row>
    <row r="9" spans="1:18" ht="11.1" customHeight="1" x14ac:dyDescent="0.25">
      <c r="A9" s="217"/>
      <c r="B9" s="216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18"/>
      <c r="N9" s="253"/>
      <c r="O9" s="253"/>
      <c r="P9" s="253"/>
      <c r="Q9" s="253"/>
      <c r="R9" s="279"/>
    </row>
    <row r="10" spans="1:18" s="195" customFormat="1" ht="11.25" customHeight="1" x14ac:dyDescent="0.15">
      <c r="A10" s="192" t="s">
        <v>94</v>
      </c>
      <c r="B10" s="193" t="s">
        <v>23</v>
      </c>
      <c r="C10" s="194">
        <v>0</v>
      </c>
      <c r="D10" s="194">
        <v>0</v>
      </c>
      <c r="E10" s="194">
        <v>0</v>
      </c>
      <c r="F10" s="194">
        <v>0</v>
      </c>
      <c r="G10" s="194">
        <v>0</v>
      </c>
      <c r="H10" s="194">
        <v>0</v>
      </c>
      <c r="I10" s="194">
        <v>0</v>
      </c>
      <c r="J10" s="194">
        <v>0</v>
      </c>
      <c r="K10" s="194">
        <v>0</v>
      </c>
      <c r="L10" s="194">
        <v>0</v>
      </c>
      <c r="M10" s="194">
        <v>22</v>
      </c>
      <c r="N10" s="194">
        <v>0</v>
      </c>
      <c r="O10" s="194">
        <v>0</v>
      </c>
      <c r="P10" s="194">
        <v>0</v>
      </c>
      <c r="Q10" s="194">
        <v>0</v>
      </c>
      <c r="R10" s="277">
        <f t="shared" si="0"/>
        <v>22</v>
      </c>
    </row>
    <row r="11" spans="1:18" s="195" customFormat="1" ht="11.25" customHeight="1" x14ac:dyDescent="0.15">
      <c r="A11" s="192"/>
      <c r="B11" s="193" t="s">
        <v>24</v>
      </c>
      <c r="C11" s="194">
        <v>0</v>
      </c>
      <c r="D11" s="194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277">
        <f t="shared" si="0"/>
        <v>0</v>
      </c>
    </row>
    <row r="12" spans="1:18" s="195" customFormat="1" ht="11.25" customHeight="1" x14ac:dyDescent="0.15">
      <c r="A12" s="137" t="s">
        <v>95</v>
      </c>
      <c r="B12" s="193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277">
        <f t="shared" si="0"/>
        <v>0</v>
      </c>
    </row>
    <row r="13" spans="1:18" s="195" customFormat="1" ht="11.25" customHeight="1" x14ac:dyDescent="0.15">
      <c r="A13" s="137"/>
      <c r="B13" s="193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277">
        <f t="shared" si="0"/>
        <v>0</v>
      </c>
    </row>
    <row r="14" spans="1:18" s="195" customFormat="1" ht="11.25" customHeight="1" x14ac:dyDescent="0.15">
      <c r="A14" s="137" t="s">
        <v>96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277">
        <f t="shared" si="0"/>
        <v>0</v>
      </c>
    </row>
    <row r="15" spans="1:18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277">
        <f t="shared" si="0"/>
        <v>0</v>
      </c>
    </row>
    <row r="16" spans="1:18" s="195" customFormat="1" ht="11.25" customHeight="1" x14ac:dyDescent="0.15">
      <c r="A16" s="137" t="s">
        <v>97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277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277">
        <f t="shared" si="0"/>
        <v>0</v>
      </c>
    </row>
    <row r="18" spans="1:18" s="195" customFormat="1" ht="11.25" customHeight="1" x14ac:dyDescent="0.15">
      <c r="A18" s="137" t="s">
        <v>113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277">
        <f t="shared" si="0"/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277">
        <f t="shared" si="0"/>
        <v>0</v>
      </c>
    </row>
    <row r="20" spans="1:18" s="195" customFormat="1" ht="11.25" customHeight="1" x14ac:dyDescent="0.15">
      <c r="A20" s="139" t="s">
        <v>166</v>
      </c>
      <c r="B20" s="196" t="s">
        <v>23</v>
      </c>
      <c r="C20" s="140">
        <f>SUM(C10+C12+C14+C16+C18)</f>
        <v>0</v>
      </c>
      <c r="D20" s="140">
        <f t="shared" ref="D20:R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22</v>
      </c>
      <c r="N20" s="140">
        <f t="shared" si="1"/>
        <v>0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 t="shared" si="1"/>
        <v>22</v>
      </c>
    </row>
    <row r="21" spans="1:18" s="195" customFormat="1" ht="11.25" customHeight="1" x14ac:dyDescent="0.15">
      <c r="A21" s="141"/>
      <c r="B21" s="197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0</v>
      </c>
    </row>
    <row r="26" spans="1:18" x14ac:dyDescent="0.25">
      <c r="A26" s="295"/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</row>
    <row r="27" spans="1:18" x14ac:dyDescent="0.25">
      <c r="A27" s="296"/>
      <c r="B27" s="295"/>
      <c r="C27" s="296"/>
      <c r="D27" s="296"/>
      <c r="E27" s="297"/>
      <c r="F27" s="297"/>
      <c r="G27" s="297"/>
      <c r="H27" s="297"/>
      <c r="I27" s="297"/>
      <c r="J27" s="297"/>
      <c r="K27" s="297"/>
      <c r="L27" s="297"/>
      <c r="M27" s="296"/>
      <c r="N27" s="297"/>
      <c r="O27" s="297"/>
      <c r="P27" s="296"/>
      <c r="Q27" s="297"/>
      <c r="R27" s="297"/>
    </row>
    <row r="28" spans="1:18" x14ac:dyDescent="0.25">
      <c r="A28" s="296"/>
      <c r="B28" s="295"/>
      <c r="C28" s="296"/>
      <c r="D28" s="296"/>
      <c r="E28" s="297"/>
      <c r="F28" s="297"/>
      <c r="G28" s="297"/>
      <c r="H28" s="297"/>
      <c r="I28" s="297"/>
      <c r="J28" s="297"/>
      <c r="K28" s="297"/>
      <c r="L28" s="297"/>
      <c r="M28" s="296"/>
      <c r="N28" s="297"/>
      <c r="O28" s="297"/>
      <c r="P28" s="296"/>
      <c r="Q28" s="297"/>
      <c r="R28" s="297"/>
    </row>
    <row r="29" spans="1:18" x14ac:dyDescent="0.25">
      <c r="A29" s="296"/>
      <c r="B29" s="295"/>
      <c r="C29" s="296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</row>
    <row r="30" spans="1:18" x14ac:dyDescent="0.25">
      <c r="A30" s="296"/>
      <c r="B30" s="295"/>
      <c r="C30" s="296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</row>
    <row r="31" spans="1:18" x14ac:dyDescent="0.25">
      <c r="A31" s="296"/>
      <c r="B31" s="295"/>
      <c r="C31" s="296"/>
      <c r="D31" s="297"/>
      <c r="E31" s="297"/>
      <c r="F31" s="297"/>
      <c r="G31" s="297"/>
      <c r="H31" s="297"/>
      <c r="I31" s="297"/>
      <c r="J31" s="296"/>
      <c r="K31" s="297"/>
      <c r="L31" s="297"/>
      <c r="M31" s="296"/>
      <c r="N31" s="297"/>
      <c r="O31" s="297"/>
      <c r="P31" s="297"/>
      <c r="Q31" s="297"/>
      <c r="R31" s="297"/>
    </row>
    <row r="32" spans="1:18" x14ac:dyDescent="0.25">
      <c r="A32" s="296"/>
      <c r="B32" s="295"/>
      <c r="C32" s="296"/>
      <c r="D32" s="297"/>
      <c r="E32" s="297"/>
      <c r="F32" s="297"/>
      <c r="G32" s="297"/>
      <c r="H32" s="297"/>
      <c r="I32" s="297"/>
      <c r="J32" s="296"/>
      <c r="K32" s="297"/>
      <c r="L32" s="297"/>
      <c r="M32" s="296"/>
      <c r="N32" s="297"/>
      <c r="O32" s="297"/>
      <c r="P32" s="297"/>
      <c r="Q32" s="297"/>
      <c r="R32" s="297"/>
    </row>
    <row r="33" spans="1:18" x14ac:dyDescent="0.25">
      <c r="A33" s="296"/>
      <c r="B33" s="295"/>
      <c r="C33" s="296"/>
      <c r="D33" s="297"/>
      <c r="E33" s="297"/>
      <c r="F33" s="297"/>
      <c r="G33" s="297"/>
      <c r="H33" s="297"/>
      <c r="I33" s="297"/>
      <c r="J33" s="296"/>
      <c r="K33" s="296"/>
      <c r="L33" s="297"/>
      <c r="M33" s="296"/>
      <c r="N33" s="297"/>
      <c r="O33" s="297"/>
      <c r="P33" s="297"/>
      <c r="Q33" s="297"/>
      <c r="R33" s="297"/>
    </row>
    <row r="34" spans="1:18" x14ac:dyDescent="0.25">
      <c r="A34" s="296"/>
      <c r="B34" s="295"/>
      <c r="C34" s="296"/>
      <c r="D34" s="297"/>
      <c r="E34" s="297"/>
      <c r="F34" s="297"/>
      <c r="G34" s="297"/>
      <c r="H34" s="297"/>
      <c r="I34" s="297"/>
      <c r="J34" s="296"/>
      <c r="K34" s="296"/>
      <c r="L34" s="297"/>
      <c r="M34" s="296"/>
      <c r="N34" s="297"/>
      <c r="O34" s="297"/>
      <c r="P34" s="297"/>
      <c r="Q34" s="297"/>
      <c r="R34" s="297"/>
    </row>
    <row r="35" spans="1:18" x14ac:dyDescent="0.25">
      <c r="A35" s="296"/>
      <c r="B35" s="295"/>
      <c r="C35" s="296"/>
      <c r="D35" s="296"/>
      <c r="E35" s="297"/>
      <c r="F35" s="297"/>
      <c r="G35" s="297"/>
      <c r="H35" s="297"/>
      <c r="I35" s="296"/>
      <c r="J35" s="296"/>
      <c r="K35" s="296"/>
      <c r="L35" s="297"/>
      <c r="M35" s="296"/>
      <c r="N35" s="297"/>
      <c r="O35" s="297"/>
      <c r="P35" s="297"/>
      <c r="Q35" s="297"/>
      <c r="R35" s="297"/>
    </row>
    <row r="36" spans="1:18" x14ac:dyDescent="0.25">
      <c r="A36" s="296"/>
      <c r="B36" s="295"/>
      <c r="C36" s="296"/>
      <c r="D36" s="296"/>
      <c r="E36" s="297"/>
      <c r="F36" s="297"/>
      <c r="G36" s="297"/>
      <c r="H36" s="297"/>
      <c r="I36" s="296"/>
      <c r="J36" s="296"/>
      <c r="K36" s="296"/>
      <c r="L36" s="297"/>
      <c r="M36" s="296"/>
      <c r="N36" s="297"/>
      <c r="O36" s="297"/>
      <c r="P36" s="297"/>
      <c r="Q36" s="297"/>
      <c r="R36" s="297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5"/>
  <sheetViews>
    <sheetView topLeftCell="A4" workbookViewId="0">
      <selection sqref="A1:O1"/>
    </sheetView>
  </sheetViews>
  <sheetFormatPr baseColWidth="10" defaultRowHeight="15" x14ac:dyDescent="0.25"/>
  <cols>
    <col min="1" max="1" width="22.85546875" bestFit="1" customWidth="1"/>
    <col min="2" max="2" width="4.7109375" style="237" customWidth="1"/>
    <col min="3" max="9" width="6" bestFit="1" customWidth="1"/>
    <col min="10" max="14" width="5.7109375" bestFit="1" customWidth="1"/>
    <col min="15" max="15" width="6.85546875" bestFit="1" customWidth="1"/>
    <col min="18" max="18" width="13.5703125" customWidth="1"/>
    <col min="20" max="32" width="5.7109375" customWidth="1"/>
  </cols>
  <sheetData>
    <row r="1" spans="1:18" s="15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15" customFormat="1" ht="12.75" customHeight="1" x14ac:dyDescent="0.25">
      <c r="A2" s="399" t="s">
        <v>100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</row>
    <row r="3" spans="1:18" s="15" customFormat="1" ht="12.75" customHeight="1" x14ac:dyDescent="0.25">
      <c r="A3" s="398" t="s">
        <v>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21"/>
      <c r="Q3" s="21"/>
      <c r="R3" s="21"/>
    </row>
    <row r="4" spans="1:18" s="15" customFormat="1" ht="12.75" customHeight="1" x14ac:dyDescent="0.25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21"/>
      <c r="Q4" s="21"/>
      <c r="R4" s="21"/>
    </row>
    <row r="5" spans="1:18" s="15" customFormat="1" ht="12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s="26" customFormat="1" ht="11.25" customHeight="1" x14ac:dyDescent="0.25">
      <c r="A6" s="23" t="s">
        <v>3</v>
      </c>
      <c r="B6" s="24"/>
      <c r="C6" s="25" t="s">
        <v>101</v>
      </c>
      <c r="D6" s="25" t="s">
        <v>102</v>
      </c>
      <c r="E6" s="25" t="s">
        <v>103</v>
      </c>
      <c r="F6" s="25" t="s">
        <v>104</v>
      </c>
      <c r="G6" s="25" t="s">
        <v>105</v>
      </c>
      <c r="H6" s="25" t="s">
        <v>106</v>
      </c>
      <c r="I6" s="25" t="s">
        <v>107</v>
      </c>
      <c r="J6" s="25" t="s">
        <v>108</v>
      </c>
      <c r="K6" s="25" t="s">
        <v>109</v>
      </c>
      <c r="L6" s="25" t="s">
        <v>110</v>
      </c>
      <c r="M6" s="25" t="s">
        <v>111</v>
      </c>
      <c r="N6" s="25" t="s">
        <v>112</v>
      </c>
      <c r="O6" s="25" t="s">
        <v>19</v>
      </c>
    </row>
    <row r="7" spans="1:18" ht="11.1" customHeight="1" x14ac:dyDescent="0.25">
      <c r="A7" s="19" t="s">
        <v>22</v>
      </c>
      <c r="B7" s="18" t="s">
        <v>23</v>
      </c>
      <c r="C7" s="20" t="s">
        <v>182</v>
      </c>
      <c r="D7" s="20" t="s">
        <v>182</v>
      </c>
      <c r="E7" s="20" t="s">
        <v>182</v>
      </c>
      <c r="F7" s="20" t="s">
        <v>182</v>
      </c>
      <c r="G7" s="20" t="s">
        <v>182</v>
      </c>
      <c r="H7" s="20" t="s">
        <v>182</v>
      </c>
      <c r="I7" s="20" t="s">
        <v>182</v>
      </c>
      <c r="J7" s="20" t="s">
        <v>182</v>
      </c>
      <c r="K7" s="20">
        <v>29</v>
      </c>
      <c r="L7" s="20" t="s">
        <v>182</v>
      </c>
      <c r="M7" s="20" t="s">
        <v>182</v>
      </c>
      <c r="N7" s="20" t="s">
        <v>182</v>
      </c>
      <c r="O7" s="245">
        <f>SUM(C7:N7)</f>
        <v>29</v>
      </c>
    </row>
    <row r="8" spans="1:18" ht="11.1" customHeight="1" x14ac:dyDescent="0.25">
      <c r="A8" s="249" t="s">
        <v>22</v>
      </c>
      <c r="B8" s="250" t="s">
        <v>24</v>
      </c>
      <c r="C8" s="251" t="s">
        <v>182</v>
      </c>
      <c r="D8" s="251" t="s">
        <v>182</v>
      </c>
      <c r="E8" s="251" t="s">
        <v>182</v>
      </c>
      <c r="F8" s="251" t="s">
        <v>182</v>
      </c>
      <c r="G8" s="251" t="s">
        <v>182</v>
      </c>
      <c r="H8" s="251" t="s">
        <v>182</v>
      </c>
      <c r="I8" s="251" t="s">
        <v>182</v>
      </c>
      <c r="J8" s="251" t="s">
        <v>182</v>
      </c>
      <c r="K8" s="251">
        <v>13</v>
      </c>
      <c r="L8" s="251" t="s">
        <v>182</v>
      </c>
      <c r="M8" s="251" t="s">
        <v>182</v>
      </c>
      <c r="N8" s="251" t="s">
        <v>182</v>
      </c>
      <c r="O8" s="252">
        <f t="shared" ref="O8:O43" si="0">SUM(C8:N8)</f>
        <v>13</v>
      </c>
    </row>
    <row r="9" spans="1:18" ht="11.1" customHeight="1" x14ac:dyDescent="0.25">
      <c r="A9" s="19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58"/>
    </row>
    <row r="10" spans="1:18" ht="11.1" customHeight="1" x14ac:dyDescent="0.25">
      <c r="A10" s="259" t="s">
        <v>25</v>
      </c>
      <c r="B10" s="18" t="s">
        <v>23</v>
      </c>
      <c r="C10" s="20" t="s">
        <v>182</v>
      </c>
      <c r="D10" s="20" t="s">
        <v>182</v>
      </c>
      <c r="E10" s="20">
        <v>8</v>
      </c>
      <c r="F10" s="20">
        <v>62</v>
      </c>
      <c r="G10" s="20">
        <v>111</v>
      </c>
      <c r="H10" s="20">
        <v>326</v>
      </c>
      <c r="I10" s="20">
        <v>303</v>
      </c>
      <c r="J10" s="20">
        <v>259</v>
      </c>
      <c r="K10" s="20">
        <v>149</v>
      </c>
      <c r="L10" s="20">
        <v>118</v>
      </c>
      <c r="M10" s="20">
        <v>49</v>
      </c>
      <c r="N10" s="20">
        <v>21</v>
      </c>
      <c r="O10" s="245">
        <f t="shared" si="0"/>
        <v>1406</v>
      </c>
    </row>
    <row r="11" spans="1:18" ht="11.1" customHeight="1" x14ac:dyDescent="0.25">
      <c r="A11" s="259" t="s">
        <v>25</v>
      </c>
      <c r="B11" s="18" t="s">
        <v>24</v>
      </c>
      <c r="C11" s="20" t="s">
        <v>182</v>
      </c>
      <c r="D11" s="20" t="s">
        <v>182</v>
      </c>
      <c r="E11" s="20">
        <v>7</v>
      </c>
      <c r="F11" s="20">
        <v>53</v>
      </c>
      <c r="G11" s="20">
        <v>90</v>
      </c>
      <c r="H11" s="20">
        <v>277</v>
      </c>
      <c r="I11" s="20">
        <v>249</v>
      </c>
      <c r="J11" s="20">
        <v>213</v>
      </c>
      <c r="K11" s="20">
        <v>124</v>
      </c>
      <c r="L11" s="20">
        <v>95</v>
      </c>
      <c r="M11" s="20">
        <v>42</v>
      </c>
      <c r="N11" s="20">
        <v>18</v>
      </c>
      <c r="O11" s="245">
        <f t="shared" si="0"/>
        <v>1168</v>
      </c>
    </row>
    <row r="12" spans="1:18" ht="11.1" customHeight="1" x14ac:dyDescent="0.25">
      <c r="A12" s="19" t="s">
        <v>26</v>
      </c>
      <c r="B12" s="18" t="s">
        <v>23</v>
      </c>
      <c r="C12" s="20" t="s">
        <v>182</v>
      </c>
      <c r="D12" s="20" t="s">
        <v>182</v>
      </c>
      <c r="E12" s="20" t="s">
        <v>182</v>
      </c>
      <c r="F12" s="20">
        <v>22</v>
      </c>
      <c r="G12" s="20" t="s">
        <v>182</v>
      </c>
      <c r="H12" s="20" t="s">
        <v>182</v>
      </c>
      <c r="I12" s="20">
        <v>6</v>
      </c>
      <c r="J12" s="20">
        <v>14</v>
      </c>
      <c r="K12" s="20" t="s">
        <v>182</v>
      </c>
      <c r="L12" s="20">
        <v>3</v>
      </c>
      <c r="M12" s="20">
        <v>5</v>
      </c>
      <c r="N12" s="20" t="s">
        <v>182</v>
      </c>
      <c r="O12" s="245">
        <f t="shared" si="0"/>
        <v>50</v>
      </c>
    </row>
    <row r="13" spans="1:18" ht="11.1" customHeight="1" x14ac:dyDescent="0.25">
      <c r="A13" s="19" t="s">
        <v>26</v>
      </c>
      <c r="B13" s="18" t="s">
        <v>24</v>
      </c>
      <c r="C13" s="20" t="s">
        <v>182</v>
      </c>
      <c r="D13" s="20" t="s">
        <v>182</v>
      </c>
      <c r="E13" s="20" t="s">
        <v>182</v>
      </c>
      <c r="F13" s="20">
        <v>22</v>
      </c>
      <c r="G13" s="20" t="s">
        <v>182</v>
      </c>
      <c r="H13" s="20" t="s">
        <v>182</v>
      </c>
      <c r="I13" s="20">
        <v>6</v>
      </c>
      <c r="J13" s="20">
        <v>14</v>
      </c>
      <c r="K13" s="20" t="s">
        <v>182</v>
      </c>
      <c r="L13" s="20">
        <v>3</v>
      </c>
      <c r="M13" s="20">
        <v>5</v>
      </c>
      <c r="N13" s="20" t="s">
        <v>182</v>
      </c>
      <c r="O13" s="245">
        <f t="shared" si="0"/>
        <v>50</v>
      </c>
    </row>
    <row r="14" spans="1:18" ht="11.1" customHeight="1" x14ac:dyDescent="0.25">
      <c r="A14" s="19" t="s">
        <v>27</v>
      </c>
      <c r="B14" s="18" t="s">
        <v>23</v>
      </c>
      <c r="C14" s="20">
        <v>2</v>
      </c>
      <c r="D14" s="20" t="s">
        <v>182</v>
      </c>
      <c r="E14" s="20" t="s">
        <v>182</v>
      </c>
      <c r="F14" s="20" t="s">
        <v>182</v>
      </c>
      <c r="G14" s="20" t="s">
        <v>182</v>
      </c>
      <c r="H14" s="20">
        <v>7</v>
      </c>
      <c r="I14" s="20">
        <v>3</v>
      </c>
      <c r="J14" s="20">
        <v>12</v>
      </c>
      <c r="K14" s="20" t="s">
        <v>182</v>
      </c>
      <c r="L14" s="20">
        <v>10</v>
      </c>
      <c r="M14" s="20">
        <v>9</v>
      </c>
      <c r="N14" s="20" t="s">
        <v>182</v>
      </c>
      <c r="O14" s="245">
        <f t="shared" si="0"/>
        <v>43</v>
      </c>
    </row>
    <row r="15" spans="1:18" ht="11.1" customHeight="1" x14ac:dyDescent="0.25">
      <c r="A15" s="19" t="s">
        <v>27</v>
      </c>
      <c r="B15" s="18" t="s">
        <v>24</v>
      </c>
      <c r="C15" s="20">
        <v>2</v>
      </c>
      <c r="D15" s="20" t="s">
        <v>182</v>
      </c>
      <c r="E15" s="20" t="s">
        <v>182</v>
      </c>
      <c r="F15" s="20" t="s">
        <v>182</v>
      </c>
      <c r="G15" s="20" t="s">
        <v>182</v>
      </c>
      <c r="H15" s="20">
        <v>6</v>
      </c>
      <c r="I15" s="20">
        <v>2</v>
      </c>
      <c r="J15" s="20">
        <v>11</v>
      </c>
      <c r="K15" s="20" t="s">
        <v>182</v>
      </c>
      <c r="L15" s="20">
        <v>9</v>
      </c>
      <c r="M15" s="20">
        <v>8</v>
      </c>
      <c r="N15" s="20" t="s">
        <v>182</v>
      </c>
      <c r="O15" s="245">
        <f t="shared" si="0"/>
        <v>38</v>
      </c>
    </row>
    <row r="16" spans="1:18" ht="11.1" customHeight="1" x14ac:dyDescent="0.25">
      <c r="A16" s="19" t="s">
        <v>28</v>
      </c>
      <c r="B16" s="18" t="s">
        <v>23</v>
      </c>
      <c r="C16" s="20">
        <v>7</v>
      </c>
      <c r="D16" s="20">
        <v>11</v>
      </c>
      <c r="E16" s="20">
        <v>10</v>
      </c>
      <c r="F16" s="20">
        <v>5</v>
      </c>
      <c r="G16" s="20" t="s">
        <v>182</v>
      </c>
      <c r="H16" s="20" t="s">
        <v>182</v>
      </c>
      <c r="I16" s="20" t="s">
        <v>182</v>
      </c>
      <c r="J16" s="20" t="s">
        <v>182</v>
      </c>
      <c r="K16" s="20" t="s">
        <v>182</v>
      </c>
      <c r="L16" s="20" t="s">
        <v>182</v>
      </c>
      <c r="M16" s="20">
        <v>3</v>
      </c>
      <c r="N16" s="20" t="s">
        <v>182</v>
      </c>
      <c r="O16" s="245">
        <f t="shared" si="0"/>
        <v>36</v>
      </c>
    </row>
    <row r="17" spans="1:15" ht="11.1" customHeight="1" x14ac:dyDescent="0.25">
      <c r="A17" s="19" t="s">
        <v>28</v>
      </c>
      <c r="B17" s="18" t="s">
        <v>24</v>
      </c>
      <c r="C17" s="20">
        <v>7</v>
      </c>
      <c r="D17" s="20">
        <v>11</v>
      </c>
      <c r="E17" s="20">
        <v>10</v>
      </c>
      <c r="F17" s="20">
        <v>5</v>
      </c>
      <c r="G17" s="20" t="s">
        <v>182</v>
      </c>
      <c r="H17" s="20" t="s">
        <v>182</v>
      </c>
      <c r="I17" s="20" t="s">
        <v>182</v>
      </c>
      <c r="J17" s="20" t="s">
        <v>182</v>
      </c>
      <c r="K17" s="20" t="s">
        <v>182</v>
      </c>
      <c r="L17" s="20" t="s">
        <v>182</v>
      </c>
      <c r="M17" s="20">
        <v>3</v>
      </c>
      <c r="N17" s="20" t="s">
        <v>182</v>
      </c>
      <c r="O17" s="245">
        <f t="shared" si="0"/>
        <v>36</v>
      </c>
    </row>
    <row r="18" spans="1:15" ht="11.1" customHeight="1" x14ac:dyDescent="0.25">
      <c r="A18" s="19" t="s">
        <v>30</v>
      </c>
      <c r="B18" s="18" t="s">
        <v>23</v>
      </c>
      <c r="C18" s="20">
        <v>23</v>
      </c>
      <c r="D18" s="20" t="s">
        <v>182</v>
      </c>
      <c r="E18" s="20" t="s">
        <v>182</v>
      </c>
      <c r="F18" s="20">
        <v>142</v>
      </c>
      <c r="G18" s="20">
        <v>264</v>
      </c>
      <c r="H18" s="20">
        <v>112</v>
      </c>
      <c r="I18" s="20">
        <v>66</v>
      </c>
      <c r="J18" s="20">
        <v>35</v>
      </c>
      <c r="K18" s="20" t="s">
        <v>182</v>
      </c>
      <c r="L18" s="20" t="s">
        <v>182</v>
      </c>
      <c r="M18" s="20" t="s">
        <v>182</v>
      </c>
      <c r="N18" s="20" t="s">
        <v>182</v>
      </c>
      <c r="O18" s="245">
        <f t="shared" si="0"/>
        <v>642</v>
      </c>
    </row>
    <row r="19" spans="1:15" ht="11.1" customHeight="1" x14ac:dyDescent="0.25">
      <c r="A19" s="19" t="s">
        <v>30</v>
      </c>
      <c r="B19" s="18" t="s">
        <v>24</v>
      </c>
      <c r="C19" s="20">
        <v>23</v>
      </c>
      <c r="D19" s="20" t="s">
        <v>182</v>
      </c>
      <c r="E19" s="20" t="s">
        <v>182</v>
      </c>
      <c r="F19" s="20">
        <v>142</v>
      </c>
      <c r="G19" s="20">
        <v>264</v>
      </c>
      <c r="H19" s="20">
        <v>106</v>
      </c>
      <c r="I19" s="20">
        <v>66</v>
      </c>
      <c r="J19" s="20">
        <v>35</v>
      </c>
      <c r="K19" s="20" t="s">
        <v>182</v>
      </c>
      <c r="L19" s="20" t="s">
        <v>182</v>
      </c>
      <c r="M19" s="20" t="s">
        <v>182</v>
      </c>
      <c r="N19" s="20" t="s">
        <v>182</v>
      </c>
      <c r="O19" s="245">
        <f t="shared" si="0"/>
        <v>636</v>
      </c>
    </row>
    <row r="20" spans="1:15" ht="11.1" customHeight="1" x14ac:dyDescent="0.25">
      <c r="A20" s="19" t="s">
        <v>33</v>
      </c>
      <c r="B20" s="18" t="s">
        <v>23</v>
      </c>
      <c r="C20" s="20" t="s">
        <v>182</v>
      </c>
      <c r="D20" s="20" t="s">
        <v>182</v>
      </c>
      <c r="E20" s="20" t="s">
        <v>182</v>
      </c>
      <c r="F20" s="20" t="s">
        <v>182</v>
      </c>
      <c r="G20" s="20" t="s">
        <v>182</v>
      </c>
      <c r="H20" s="20">
        <v>1</v>
      </c>
      <c r="I20" s="20">
        <v>3</v>
      </c>
      <c r="J20" s="20" t="s">
        <v>182</v>
      </c>
      <c r="K20" s="20" t="s">
        <v>182</v>
      </c>
      <c r="L20" s="20" t="s">
        <v>182</v>
      </c>
      <c r="M20" s="20" t="s">
        <v>182</v>
      </c>
      <c r="N20" s="20" t="s">
        <v>182</v>
      </c>
      <c r="O20" s="245">
        <f t="shared" si="0"/>
        <v>4</v>
      </c>
    </row>
    <row r="21" spans="1:15" ht="11.1" customHeight="1" x14ac:dyDescent="0.25">
      <c r="A21" s="19" t="s">
        <v>33</v>
      </c>
      <c r="B21" s="18" t="s">
        <v>24</v>
      </c>
      <c r="C21" s="20" t="s">
        <v>182</v>
      </c>
      <c r="D21" s="20" t="s">
        <v>182</v>
      </c>
      <c r="E21" s="20" t="s">
        <v>182</v>
      </c>
      <c r="F21" s="20" t="s">
        <v>182</v>
      </c>
      <c r="G21" s="20" t="s">
        <v>182</v>
      </c>
      <c r="H21" s="20">
        <v>1</v>
      </c>
      <c r="I21" s="20">
        <v>3</v>
      </c>
      <c r="J21" s="20" t="s">
        <v>182</v>
      </c>
      <c r="K21" s="20" t="s">
        <v>182</v>
      </c>
      <c r="L21" s="20" t="s">
        <v>182</v>
      </c>
      <c r="M21" s="20" t="s">
        <v>182</v>
      </c>
      <c r="N21" s="20" t="s">
        <v>182</v>
      </c>
      <c r="O21" s="245">
        <f t="shared" si="0"/>
        <v>4</v>
      </c>
    </row>
    <row r="22" spans="1:15" ht="11.1" customHeight="1" x14ac:dyDescent="0.25">
      <c r="A22" s="19" t="s">
        <v>34</v>
      </c>
      <c r="B22" s="18" t="s">
        <v>23</v>
      </c>
      <c r="C22" s="20" t="s">
        <v>182</v>
      </c>
      <c r="D22" s="20" t="s">
        <v>182</v>
      </c>
      <c r="E22" s="20">
        <v>1</v>
      </c>
      <c r="F22" s="20" t="s">
        <v>182</v>
      </c>
      <c r="G22" s="20" t="s">
        <v>182</v>
      </c>
      <c r="H22" s="20" t="s">
        <v>182</v>
      </c>
      <c r="I22" s="20" t="s">
        <v>182</v>
      </c>
      <c r="J22" s="20" t="s">
        <v>182</v>
      </c>
      <c r="K22" s="20" t="s">
        <v>182</v>
      </c>
      <c r="L22" s="20" t="s">
        <v>182</v>
      </c>
      <c r="M22" s="20" t="s">
        <v>182</v>
      </c>
      <c r="N22" s="20" t="s">
        <v>182</v>
      </c>
      <c r="O22" s="245">
        <f t="shared" si="0"/>
        <v>1</v>
      </c>
    </row>
    <row r="23" spans="1:15" ht="11.1" customHeight="1" x14ac:dyDescent="0.25">
      <c r="A23" s="19" t="s">
        <v>34</v>
      </c>
      <c r="B23" s="18" t="s">
        <v>24</v>
      </c>
      <c r="C23" s="20" t="s">
        <v>182</v>
      </c>
      <c r="D23" s="20" t="s">
        <v>182</v>
      </c>
      <c r="E23" s="20">
        <v>1</v>
      </c>
      <c r="F23" s="20" t="s">
        <v>182</v>
      </c>
      <c r="G23" s="20" t="s">
        <v>182</v>
      </c>
      <c r="H23" s="20" t="s">
        <v>182</v>
      </c>
      <c r="I23" s="20" t="s">
        <v>182</v>
      </c>
      <c r="J23" s="20" t="s">
        <v>182</v>
      </c>
      <c r="K23" s="20" t="s">
        <v>182</v>
      </c>
      <c r="L23" s="20" t="s">
        <v>182</v>
      </c>
      <c r="M23" s="20" t="s">
        <v>182</v>
      </c>
      <c r="N23" s="20" t="s">
        <v>182</v>
      </c>
      <c r="O23" s="245">
        <f t="shared" si="0"/>
        <v>1</v>
      </c>
    </row>
    <row r="24" spans="1:15" ht="11.1" customHeight="1" x14ac:dyDescent="0.25">
      <c r="A24" s="19" t="s">
        <v>35</v>
      </c>
      <c r="B24" s="18" t="s">
        <v>23</v>
      </c>
      <c r="C24" s="20">
        <v>18</v>
      </c>
      <c r="D24" s="20">
        <v>13</v>
      </c>
      <c r="E24" s="20">
        <v>4</v>
      </c>
      <c r="F24" s="20">
        <v>4</v>
      </c>
      <c r="G24" s="20">
        <v>2</v>
      </c>
      <c r="H24" s="20">
        <v>1</v>
      </c>
      <c r="I24" s="20">
        <v>2</v>
      </c>
      <c r="J24" s="20">
        <v>2</v>
      </c>
      <c r="K24" s="20">
        <v>12</v>
      </c>
      <c r="L24" s="20">
        <v>14</v>
      </c>
      <c r="M24" s="20">
        <v>8</v>
      </c>
      <c r="N24" s="20">
        <v>4</v>
      </c>
      <c r="O24" s="245">
        <f t="shared" si="0"/>
        <v>84</v>
      </c>
    </row>
    <row r="25" spans="1:15" ht="11.1" customHeight="1" x14ac:dyDescent="0.25">
      <c r="A25" s="19" t="s">
        <v>35</v>
      </c>
      <c r="B25" s="18" t="s">
        <v>24</v>
      </c>
      <c r="C25" s="20">
        <v>18</v>
      </c>
      <c r="D25" s="20">
        <v>11</v>
      </c>
      <c r="E25" s="20">
        <v>5</v>
      </c>
      <c r="F25" s="20">
        <v>2</v>
      </c>
      <c r="G25" s="20">
        <v>1</v>
      </c>
      <c r="H25" s="20">
        <v>1</v>
      </c>
      <c r="I25" s="20">
        <v>1</v>
      </c>
      <c r="J25" s="20">
        <v>2</v>
      </c>
      <c r="K25" s="20">
        <v>9</v>
      </c>
      <c r="L25" s="20">
        <v>9</v>
      </c>
      <c r="M25" s="20">
        <v>6</v>
      </c>
      <c r="N25" s="20">
        <v>4</v>
      </c>
      <c r="O25" s="245">
        <f t="shared" si="0"/>
        <v>69</v>
      </c>
    </row>
    <row r="26" spans="1:15" ht="11.1" customHeight="1" x14ac:dyDescent="0.25">
      <c r="A26" s="19" t="s">
        <v>36</v>
      </c>
      <c r="B26" s="18" t="s">
        <v>23</v>
      </c>
      <c r="C26" s="20">
        <v>1</v>
      </c>
      <c r="D26" s="20">
        <v>1</v>
      </c>
      <c r="E26" s="20">
        <v>1</v>
      </c>
      <c r="F26" s="20" t="s">
        <v>182</v>
      </c>
      <c r="G26" s="20" t="s">
        <v>182</v>
      </c>
      <c r="H26" s="20" t="s">
        <v>182</v>
      </c>
      <c r="I26" s="20" t="s">
        <v>182</v>
      </c>
      <c r="J26" s="20" t="s">
        <v>182</v>
      </c>
      <c r="K26" s="20" t="s">
        <v>182</v>
      </c>
      <c r="L26" s="20" t="s">
        <v>182</v>
      </c>
      <c r="M26" s="20">
        <v>1</v>
      </c>
      <c r="N26" s="20">
        <v>3</v>
      </c>
      <c r="O26" s="245">
        <f t="shared" si="0"/>
        <v>7</v>
      </c>
    </row>
    <row r="27" spans="1:15" ht="11.1" customHeight="1" x14ac:dyDescent="0.25">
      <c r="A27" s="19" t="s">
        <v>36</v>
      </c>
      <c r="B27" s="18" t="s">
        <v>24</v>
      </c>
      <c r="C27" s="20">
        <v>1</v>
      </c>
      <c r="D27" s="20" t="s">
        <v>182</v>
      </c>
      <c r="E27" s="20" t="s">
        <v>182</v>
      </c>
      <c r="F27" s="20" t="s">
        <v>182</v>
      </c>
      <c r="G27" s="20" t="s">
        <v>182</v>
      </c>
      <c r="H27" s="20" t="s">
        <v>182</v>
      </c>
      <c r="I27" s="20" t="s">
        <v>182</v>
      </c>
      <c r="J27" s="20" t="s">
        <v>182</v>
      </c>
      <c r="K27" s="20" t="s">
        <v>182</v>
      </c>
      <c r="L27" s="20" t="s">
        <v>182</v>
      </c>
      <c r="M27" s="20" t="s">
        <v>182</v>
      </c>
      <c r="N27" s="20">
        <v>1</v>
      </c>
      <c r="O27" s="245">
        <f t="shared" si="0"/>
        <v>2</v>
      </c>
    </row>
    <row r="28" spans="1:15" ht="11.1" customHeight="1" x14ac:dyDescent="0.25">
      <c r="A28" s="19" t="s">
        <v>37</v>
      </c>
      <c r="B28" s="18" t="s">
        <v>23</v>
      </c>
      <c r="C28" s="20">
        <v>4</v>
      </c>
      <c r="D28" s="20">
        <v>7</v>
      </c>
      <c r="E28" s="20">
        <v>3</v>
      </c>
      <c r="F28" s="20">
        <v>3</v>
      </c>
      <c r="G28" s="20">
        <v>4</v>
      </c>
      <c r="H28" s="20">
        <v>2</v>
      </c>
      <c r="I28" s="20">
        <v>3</v>
      </c>
      <c r="J28" s="20">
        <v>1</v>
      </c>
      <c r="K28" s="20">
        <v>1</v>
      </c>
      <c r="L28" s="20">
        <v>1</v>
      </c>
      <c r="M28" s="20" t="s">
        <v>182</v>
      </c>
      <c r="N28" s="20">
        <v>2</v>
      </c>
      <c r="O28" s="245">
        <f t="shared" si="0"/>
        <v>31</v>
      </c>
    </row>
    <row r="29" spans="1:15" ht="11.1" customHeight="1" x14ac:dyDescent="0.25">
      <c r="A29" s="19" t="s">
        <v>37</v>
      </c>
      <c r="B29" s="18" t="s">
        <v>24</v>
      </c>
      <c r="C29" s="20">
        <v>3</v>
      </c>
      <c r="D29" s="20">
        <v>4</v>
      </c>
      <c r="E29" s="20">
        <v>2</v>
      </c>
      <c r="F29" s="20">
        <v>2</v>
      </c>
      <c r="G29" s="20">
        <v>3</v>
      </c>
      <c r="H29" s="20">
        <v>2</v>
      </c>
      <c r="I29" s="20">
        <v>1</v>
      </c>
      <c r="J29" s="20" t="s">
        <v>182</v>
      </c>
      <c r="K29" s="20">
        <v>1</v>
      </c>
      <c r="L29" s="20">
        <v>1</v>
      </c>
      <c r="M29" s="20" t="s">
        <v>182</v>
      </c>
      <c r="N29" s="20">
        <v>1</v>
      </c>
      <c r="O29" s="245">
        <f t="shared" si="0"/>
        <v>20</v>
      </c>
    </row>
    <row r="30" spans="1:15" ht="11.1" customHeight="1" x14ac:dyDescent="0.25">
      <c r="A30" s="19" t="s">
        <v>39</v>
      </c>
      <c r="B30" s="18" t="s">
        <v>23</v>
      </c>
      <c r="C30" s="20">
        <v>1509</v>
      </c>
      <c r="D30" s="20">
        <v>223</v>
      </c>
      <c r="E30" s="20">
        <v>527</v>
      </c>
      <c r="F30" s="20">
        <v>7081</v>
      </c>
      <c r="G30" s="20">
        <v>8136</v>
      </c>
      <c r="H30" s="20">
        <v>9486</v>
      </c>
      <c r="I30" s="20">
        <v>4658</v>
      </c>
      <c r="J30" s="20">
        <v>6793</v>
      </c>
      <c r="K30" s="20">
        <v>28</v>
      </c>
      <c r="L30" s="20" t="s">
        <v>182</v>
      </c>
      <c r="M30" s="20" t="s">
        <v>182</v>
      </c>
      <c r="N30" s="20">
        <v>1339</v>
      </c>
      <c r="O30" s="245">
        <f t="shared" si="0"/>
        <v>39780</v>
      </c>
    </row>
    <row r="31" spans="1:15" ht="11.1" customHeight="1" x14ac:dyDescent="0.25">
      <c r="A31" s="19" t="s">
        <v>39</v>
      </c>
      <c r="B31" s="18" t="s">
        <v>24</v>
      </c>
      <c r="C31" s="20">
        <v>1508</v>
      </c>
      <c r="D31" s="20">
        <v>222</v>
      </c>
      <c r="E31" s="20">
        <v>502</v>
      </c>
      <c r="F31" s="20">
        <v>7220</v>
      </c>
      <c r="G31" s="20">
        <v>8136</v>
      </c>
      <c r="H31" s="20">
        <v>9488</v>
      </c>
      <c r="I31" s="20">
        <v>4660</v>
      </c>
      <c r="J31" s="20">
        <v>6804</v>
      </c>
      <c r="K31" s="20">
        <v>27</v>
      </c>
      <c r="L31" s="20" t="s">
        <v>182</v>
      </c>
      <c r="M31" s="20" t="s">
        <v>182</v>
      </c>
      <c r="N31" s="20">
        <v>1341</v>
      </c>
      <c r="O31" s="245">
        <f t="shared" si="0"/>
        <v>39908</v>
      </c>
    </row>
    <row r="32" spans="1:15" ht="11.1" customHeight="1" x14ac:dyDescent="0.25">
      <c r="A32" s="19" t="s">
        <v>40</v>
      </c>
      <c r="B32" s="18" t="s">
        <v>23</v>
      </c>
      <c r="C32" s="20">
        <v>1</v>
      </c>
      <c r="D32" s="20" t="s">
        <v>182</v>
      </c>
      <c r="E32" s="20" t="s">
        <v>182</v>
      </c>
      <c r="F32" s="20" t="s">
        <v>182</v>
      </c>
      <c r="G32" s="20">
        <v>1</v>
      </c>
      <c r="H32" s="20" t="s">
        <v>182</v>
      </c>
      <c r="I32" s="20" t="s">
        <v>182</v>
      </c>
      <c r="J32" s="20" t="s">
        <v>182</v>
      </c>
      <c r="K32" s="20" t="s">
        <v>182</v>
      </c>
      <c r="L32" s="20" t="s">
        <v>182</v>
      </c>
      <c r="M32" s="20" t="s">
        <v>182</v>
      </c>
      <c r="N32" s="20" t="s">
        <v>182</v>
      </c>
      <c r="O32" s="245">
        <f t="shared" si="0"/>
        <v>2</v>
      </c>
    </row>
    <row r="33" spans="1:15" ht="11.1" customHeight="1" x14ac:dyDescent="0.25">
      <c r="A33" s="19" t="s">
        <v>40</v>
      </c>
      <c r="B33" s="18" t="s">
        <v>24</v>
      </c>
      <c r="C33" s="20">
        <v>1</v>
      </c>
      <c r="D33" s="20" t="s">
        <v>182</v>
      </c>
      <c r="E33" s="20" t="s">
        <v>182</v>
      </c>
      <c r="F33" s="20" t="s">
        <v>182</v>
      </c>
      <c r="G33" s="20">
        <v>1</v>
      </c>
      <c r="H33" s="20" t="s">
        <v>182</v>
      </c>
      <c r="I33" s="20" t="s">
        <v>182</v>
      </c>
      <c r="J33" s="20" t="s">
        <v>182</v>
      </c>
      <c r="K33" s="20" t="s">
        <v>182</v>
      </c>
      <c r="L33" s="20" t="s">
        <v>182</v>
      </c>
      <c r="M33" s="20" t="s">
        <v>182</v>
      </c>
      <c r="N33" s="20" t="s">
        <v>182</v>
      </c>
      <c r="O33" s="245">
        <f t="shared" si="0"/>
        <v>2</v>
      </c>
    </row>
    <row r="34" spans="1:15" ht="11.1" customHeight="1" x14ac:dyDescent="0.25">
      <c r="A34" s="19" t="s">
        <v>41</v>
      </c>
      <c r="B34" s="18" t="s">
        <v>23</v>
      </c>
      <c r="C34" s="20">
        <v>297</v>
      </c>
      <c r="D34" s="20">
        <v>324</v>
      </c>
      <c r="E34" s="20">
        <v>515</v>
      </c>
      <c r="F34" s="20">
        <v>496</v>
      </c>
      <c r="G34" s="20">
        <v>642</v>
      </c>
      <c r="H34" s="20">
        <v>745</v>
      </c>
      <c r="I34" s="20">
        <v>416</v>
      </c>
      <c r="J34" s="20">
        <v>11</v>
      </c>
      <c r="K34" s="20" t="s">
        <v>182</v>
      </c>
      <c r="L34" s="20">
        <v>110</v>
      </c>
      <c r="M34" s="20">
        <v>120</v>
      </c>
      <c r="N34" s="20">
        <v>296</v>
      </c>
      <c r="O34" s="245">
        <f t="shared" si="0"/>
        <v>3972</v>
      </c>
    </row>
    <row r="35" spans="1:15" ht="11.1" customHeight="1" x14ac:dyDescent="0.25">
      <c r="A35" s="19" t="s">
        <v>41</v>
      </c>
      <c r="B35" s="18" t="s">
        <v>24</v>
      </c>
      <c r="C35" s="20">
        <v>289</v>
      </c>
      <c r="D35" s="20">
        <v>321</v>
      </c>
      <c r="E35" s="20">
        <v>514</v>
      </c>
      <c r="F35" s="20">
        <v>496</v>
      </c>
      <c r="G35" s="20">
        <v>634</v>
      </c>
      <c r="H35" s="20">
        <v>725</v>
      </c>
      <c r="I35" s="20">
        <v>402</v>
      </c>
      <c r="J35" s="20">
        <v>8</v>
      </c>
      <c r="K35" s="20" t="s">
        <v>182</v>
      </c>
      <c r="L35" s="20">
        <v>105</v>
      </c>
      <c r="M35" s="20">
        <v>117</v>
      </c>
      <c r="N35" s="20">
        <v>294</v>
      </c>
      <c r="O35" s="245">
        <f t="shared" si="0"/>
        <v>3905</v>
      </c>
    </row>
    <row r="36" spans="1:15" ht="11.1" customHeight="1" x14ac:dyDescent="0.25">
      <c r="A36" s="19" t="s">
        <v>42</v>
      </c>
      <c r="B36" s="18" t="s">
        <v>23</v>
      </c>
      <c r="C36" s="20">
        <v>560</v>
      </c>
      <c r="D36" s="20">
        <v>387</v>
      </c>
      <c r="E36" s="20">
        <v>336</v>
      </c>
      <c r="F36" s="20">
        <v>279</v>
      </c>
      <c r="G36" s="20">
        <v>187</v>
      </c>
      <c r="H36" s="20">
        <v>159</v>
      </c>
      <c r="I36" s="20">
        <v>89</v>
      </c>
      <c r="J36" s="20" t="s">
        <v>182</v>
      </c>
      <c r="K36" s="20" t="s">
        <v>182</v>
      </c>
      <c r="L36" s="20">
        <v>538</v>
      </c>
      <c r="M36" s="20">
        <v>925</v>
      </c>
      <c r="N36" s="20">
        <v>689</v>
      </c>
      <c r="O36" s="245">
        <f t="shared" si="0"/>
        <v>4149</v>
      </c>
    </row>
    <row r="37" spans="1:15" ht="11.1" customHeight="1" x14ac:dyDescent="0.25">
      <c r="A37" s="19" t="s">
        <v>42</v>
      </c>
      <c r="B37" s="18" t="s">
        <v>24</v>
      </c>
      <c r="C37" s="20">
        <v>556</v>
      </c>
      <c r="D37" s="20">
        <v>383</v>
      </c>
      <c r="E37" s="20">
        <v>327</v>
      </c>
      <c r="F37" s="20">
        <v>279</v>
      </c>
      <c r="G37" s="20">
        <v>187</v>
      </c>
      <c r="H37" s="20">
        <v>159</v>
      </c>
      <c r="I37" s="20">
        <v>87</v>
      </c>
      <c r="J37" s="20" t="s">
        <v>182</v>
      </c>
      <c r="K37" s="20" t="s">
        <v>182</v>
      </c>
      <c r="L37" s="20">
        <v>535</v>
      </c>
      <c r="M37" s="20">
        <v>925</v>
      </c>
      <c r="N37" s="20">
        <v>689</v>
      </c>
      <c r="O37" s="245">
        <f t="shared" si="0"/>
        <v>4127</v>
      </c>
    </row>
    <row r="38" spans="1:15" ht="11.1" customHeight="1" x14ac:dyDescent="0.25">
      <c r="A38" s="19" t="s">
        <v>43</v>
      </c>
      <c r="B38" s="18" t="s">
        <v>23</v>
      </c>
      <c r="C38" s="20">
        <v>586</v>
      </c>
      <c r="D38" s="20">
        <v>600</v>
      </c>
      <c r="E38" s="20">
        <v>665</v>
      </c>
      <c r="F38" s="20">
        <v>500</v>
      </c>
      <c r="G38" s="20">
        <v>143</v>
      </c>
      <c r="H38" s="20">
        <v>215</v>
      </c>
      <c r="I38" s="20">
        <v>281</v>
      </c>
      <c r="J38" s="20">
        <v>35</v>
      </c>
      <c r="K38" s="20">
        <v>257</v>
      </c>
      <c r="L38" s="20">
        <v>434</v>
      </c>
      <c r="M38" s="20">
        <v>693</v>
      </c>
      <c r="N38" s="20">
        <v>876</v>
      </c>
      <c r="O38" s="245">
        <f t="shared" si="0"/>
        <v>5285</v>
      </c>
    </row>
    <row r="39" spans="1:15" ht="11.1" customHeight="1" x14ac:dyDescent="0.25">
      <c r="A39" s="19" t="s">
        <v>43</v>
      </c>
      <c r="B39" s="18" t="s">
        <v>24</v>
      </c>
      <c r="C39" s="20">
        <v>531</v>
      </c>
      <c r="D39" s="20">
        <v>582</v>
      </c>
      <c r="E39" s="20">
        <v>644</v>
      </c>
      <c r="F39" s="20">
        <v>483</v>
      </c>
      <c r="G39" s="20">
        <v>134</v>
      </c>
      <c r="H39" s="20">
        <v>197</v>
      </c>
      <c r="I39" s="20">
        <v>233</v>
      </c>
      <c r="J39" s="20">
        <v>19</v>
      </c>
      <c r="K39" s="20">
        <v>230</v>
      </c>
      <c r="L39" s="20">
        <v>413</v>
      </c>
      <c r="M39" s="20">
        <v>578</v>
      </c>
      <c r="N39" s="20">
        <v>752</v>
      </c>
      <c r="O39" s="245">
        <f t="shared" si="0"/>
        <v>4796</v>
      </c>
    </row>
    <row r="40" spans="1:15" ht="11.1" customHeight="1" x14ac:dyDescent="0.25">
      <c r="A40" s="19" t="s">
        <v>44</v>
      </c>
      <c r="B40" s="18" t="s">
        <v>23</v>
      </c>
      <c r="C40" s="20">
        <v>3</v>
      </c>
      <c r="D40" s="20">
        <v>2</v>
      </c>
      <c r="E40" s="20">
        <v>5</v>
      </c>
      <c r="F40" s="20">
        <v>4</v>
      </c>
      <c r="G40" s="20">
        <v>3</v>
      </c>
      <c r="H40" s="20">
        <v>4</v>
      </c>
      <c r="I40" s="20" t="s">
        <v>182</v>
      </c>
      <c r="J40" s="20" t="s">
        <v>182</v>
      </c>
      <c r="K40" s="20">
        <v>1</v>
      </c>
      <c r="L40" s="20">
        <v>2</v>
      </c>
      <c r="M40" s="20">
        <v>3</v>
      </c>
      <c r="N40" s="20">
        <v>3</v>
      </c>
      <c r="O40" s="245">
        <f t="shared" si="0"/>
        <v>30</v>
      </c>
    </row>
    <row r="41" spans="1:15" ht="11.1" customHeight="1" x14ac:dyDescent="0.25">
      <c r="A41" s="19" t="s">
        <v>44</v>
      </c>
      <c r="B41" s="18" t="s">
        <v>24</v>
      </c>
      <c r="C41" s="20">
        <v>2</v>
      </c>
      <c r="D41" s="20">
        <v>1</v>
      </c>
      <c r="E41" s="20">
        <v>2</v>
      </c>
      <c r="F41" s="20">
        <v>2</v>
      </c>
      <c r="G41" s="20">
        <v>2</v>
      </c>
      <c r="H41" s="20">
        <v>1</v>
      </c>
      <c r="I41" s="20" t="s">
        <v>182</v>
      </c>
      <c r="J41" s="20" t="s">
        <v>182</v>
      </c>
      <c r="K41" s="20" t="s">
        <v>182</v>
      </c>
      <c r="L41" s="20">
        <v>1</v>
      </c>
      <c r="M41" s="20">
        <v>2</v>
      </c>
      <c r="N41" s="20">
        <v>1</v>
      </c>
      <c r="O41" s="245">
        <f t="shared" si="0"/>
        <v>14</v>
      </c>
    </row>
    <row r="42" spans="1:15" ht="11.1" customHeight="1" x14ac:dyDescent="0.25">
      <c r="A42" s="19" t="s">
        <v>45</v>
      </c>
      <c r="B42" s="18" t="s">
        <v>23</v>
      </c>
      <c r="C42" s="20" t="s">
        <v>182</v>
      </c>
      <c r="D42" s="20">
        <v>1</v>
      </c>
      <c r="E42" s="20" t="s">
        <v>182</v>
      </c>
      <c r="F42" s="20" t="s">
        <v>182</v>
      </c>
      <c r="G42" s="20">
        <v>12</v>
      </c>
      <c r="H42" s="20">
        <v>10</v>
      </c>
      <c r="I42" s="20">
        <v>12</v>
      </c>
      <c r="J42" s="20" t="s">
        <v>182</v>
      </c>
      <c r="K42" s="20" t="s">
        <v>182</v>
      </c>
      <c r="L42" s="20">
        <v>1</v>
      </c>
      <c r="M42" s="20" t="s">
        <v>182</v>
      </c>
      <c r="N42" s="20" t="s">
        <v>182</v>
      </c>
      <c r="O42" s="245">
        <f t="shared" si="0"/>
        <v>36</v>
      </c>
    </row>
    <row r="43" spans="1:15" ht="11.1" customHeight="1" x14ac:dyDescent="0.25">
      <c r="A43" s="19" t="s">
        <v>45</v>
      </c>
      <c r="B43" s="18" t="s">
        <v>24</v>
      </c>
      <c r="C43" s="20" t="s">
        <v>182</v>
      </c>
      <c r="D43" s="20">
        <v>1</v>
      </c>
      <c r="E43" s="20" t="s">
        <v>182</v>
      </c>
      <c r="F43" s="20" t="s">
        <v>182</v>
      </c>
      <c r="G43" s="20">
        <v>12</v>
      </c>
      <c r="H43" s="20">
        <v>10</v>
      </c>
      <c r="I43" s="20">
        <v>12</v>
      </c>
      <c r="J43" s="20" t="s">
        <v>182</v>
      </c>
      <c r="K43" s="20" t="s">
        <v>182</v>
      </c>
      <c r="L43" s="20">
        <v>1</v>
      </c>
      <c r="M43" s="20" t="s">
        <v>182</v>
      </c>
      <c r="N43" s="20" t="s">
        <v>182</v>
      </c>
      <c r="O43" s="245">
        <f t="shared" si="0"/>
        <v>36</v>
      </c>
    </row>
    <row r="44" spans="1:15" ht="11.1" customHeight="1" x14ac:dyDescent="0.25">
      <c r="A44" s="19" t="s">
        <v>48</v>
      </c>
      <c r="B44" s="18" t="s">
        <v>23</v>
      </c>
      <c r="C44" s="20">
        <v>116</v>
      </c>
      <c r="D44" s="20">
        <v>185</v>
      </c>
      <c r="E44" s="20">
        <v>323</v>
      </c>
      <c r="F44" s="20">
        <v>187</v>
      </c>
      <c r="G44" s="20">
        <v>178</v>
      </c>
      <c r="H44" s="20">
        <v>439</v>
      </c>
      <c r="I44" s="20">
        <v>323</v>
      </c>
      <c r="J44" s="20">
        <v>413</v>
      </c>
      <c r="K44" s="20">
        <v>236</v>
      </c>
      <c r="L44" s="20">
        <v>217</v>
      </c>
      <c r="M44" s="20">
        <v>95</v>
      </c>
      <c r="N44" s="20">
        <v>85</v>
      </c>
      <c r="O44" s="245">
        <f t="shared" ref="O44:O89" si="1">SUM(C44:N44)</f>
        <v>2797</v>
      </c>
    </row>
    <row r="45" spans="1:15" ht="11.1" customHeight="1" x14ac:dyDescent="0.25">
      <c r="A45" s="19" t="s">
        <v>48</v>
      </c>
      <c r="B45" s="18" t="s">
        <v>24</v>
      </c>
      <c r="C45" s="20">
        <v>100</v>
      </c>
      <c r="D45" s="20">
        <v>171</v>
      </c>
      <c r="E45" s="20">
        <v>299</v>
      </c>
      <c r="F45" s="20">
        <v>163</v>
      </c>
      <c r="G45" s="20">
        <v>142</v>
      </c>
      <c r="H45" s="20">
        <v>354</v>
      </c>
      <c r="I45" s="20">
        <v>261</v>
      </c>
      <c r="J45" s="20">
        <v>310</v>
      </c>
      <c r="K45" s="20">
        <v>191</v>
      </c>
      <c r="L45" s="20">
        <v>156</v>
      </c>
      <c r="M45" s="20">
        <v>73</v>
      </c>
      <c r="N45" s="20">
        <v>66</v>
      </c>
      <c r="O45" s="245">
        <f t="shared" si="1"/>
        <v>2286</v>
      </c>
    </row>
    <row r="46" spans="1:15" ht="11.1" customHeight="1" x14ac:dyDescent="0.25">
      <c r="A46" s="19" t="s">
        <v>49</v>
      </c>
      <c r="B46" s="18" t="s">
        <v>23</v>
      </c>
      <c r="C46" s="20">
        <v>1</v>
      </c>
      <c r="D46" s="20">
        <v>1</v>
      </c>
      <c r="E46" s="20">
        <v>2</v>
      </c>
      <c r="F46" s="20">
        <v>1</v>
      </c>
      <c r="G46" s="20">
        <v>2</v>
      </c>
      <c r="H46" s="20">
        <v>2</v>
      </c>
      <c r="I46" s="20">
        <v>1</v>
      </c>
      <c r="J46" s="20" t="s">
        <v>182</v>
      </c>
      <c r="K46" s="20">
        <v>1</v>
      </c>
      <c r="L46" s="20">
        <v>1</v>
      </c>
      <c r="M46" s="20">
        <v>1</v>
      </c>
      <c r="N46" s="20">
        <v>1</v>
      </c>
      <c r="O46" s="245">
        <f t="shared" si="1"/>
        <v>14</v>
      </c>
    </row>
    <row r="47" spans="1:15" ht="11.1" customHeight="1" x14ac:dyDescent="0.25">
      <c r="A47" s="19" t="s">
        <v>49</v>
      </c>
      <c r="B47" s="18" t="s">
        <v>24</v>
      </c>
      <c r="C47" s="20" t="s">
        <v>182</v>
      </c>
      <c r="D47" s="20" t="s">
        <v>182</v>
      </c>
      <c r="E47" s="20">
        <v>1</v>
      </c>
      <c r="F47" s="20">
        <v>1</v>
      </c>
      <c r="G47" s="20">
        <v>1</v>
      </c>
      <c r="H47" s="20">
        <v>1</v>
      </c>
      <c r="I47" s="20" t="s">
        <v>182</v>
      </c>
      <c r="J47" s="20" t="s">
        <v>182</v>
      </c>
      <c r="K47" s="20" t="s">
        <v>182</v>
      </c>
      <c r="L47" s="20" t="s">
        <v>182</v>
      </c>
      <c r="M47" s="20" t="s">
        <v>182</v>
      </c>
      <c r="N47" s="20" t="s">
        <v>182</v>
      </c>
      <c r="O47" s="245">
        <f t="shared" si="1"/>
        <v>4</v>
      </c>
    </row>
    <row r="48" spans="1:15" ht="11.1" customHeight="1" x14ac:dyDescent="0.25">
      <c r="A48" s="19" t="s">
        <v>51</v>
      </c>
      <c r="B48" s="18" t="s">
        <v>23</v>
      </c>
      <c r="C48" s="20">
        <v>37349</v>
      </c>
      <c r="D48" s="20">
        <v>36557</v>
      </c>
      <c r="E48" s="20">
        <v>40413</v>
      </c>
      <c r="F48" s="20">
        <v>38311</v>
      </c>
      <c r="G48" s="20">
        <v>34200</v>
      </c>
      <c r="H48" s="20">
        <v>37591</v>
      </c>
      <c r="I48" s="20">
        <v>32543</v>
      </c>
      <c r="J48" s="20">
        <v>39439</v>
      </c>
      <c r="K48" s="20">
        <v>42277</v>
      </c>
      <c r="L48" s="20">
        <v>43872</v>
      </c>
      <c r="M48" s="20">
        <v>47232</v>
      </c>
      <c r="N48" s="20">
        <v>44689</v>
      </c>
      <c r="O48" s="245">
        <f t="shared" si="1"/>
        <v>474473</v>
      </c>
    </row>
    <row r="49" spans="1:15" ht="11.1" customHeight="1" x14ac:dyDescent="0.25">
      <c r="A49" s="19" t="s">
        <v>51</v>
      </c>
      <c r="B49" s="18" t="s">
        <v>24</v>
      </c>
      <c r="C49" s="20">
        <v>35997</v>
      </c>
      <c r="D49" s="20">
        <v>35319</v>
      </c>
      <c r="E49" s="20">
        <v>39224</v>
      </c>
      <c r="F49" s="20">
        <v>37289</v>
      </c>
      <c r="G49" s="20">
        <v>33152</v>
      </c>
      <c r="H49" s="20">
        <v>36323</v>
      </c>
      <c r="I49" s="20">
        <v>31140</v>
      </c>
      <c r="J49" s="20">
        <v>38483</v>
      </c>
      <c r="K49" s="20">
        <v>40936</v>
      </c>
      <c r="L49" s="20">
        <v>42217</v>
      </c>
      <c r="M49" s="20">
        <v>45796</v>
      </c>
      <c r="N49" s="20">
        <v>44028</v>
      </c>
      <c r="O49" s="245">
        <f t="shared" si="1"/>
        <v>459904</v>
      </c>
    </row>
    <row r="50" spans="1:15" ht="11.1" customHeight="1" x14ac:dyDescent="0.25">
      <c r="A50" s="19" t="s">
        <v>52</v>
      </c>
      <c r="B50" s="18" t="s">
        <v>23</v>
      </c>
      <c r="C50" s="20">
        <v>11911</v>
      </c>
      <c r="D50" s="20">
        <v>2794</v>
      </c>
      <c r="E50" s="20">
        <v>7</v>
      </c>
      <c r="F50" s="20">
        <v>11</v>
      </c>
      <c r="G50" s="20">
        <v>42</v>
      </c>
      <c r="H50" s="20">
        <v>20</v>
      </c>
      <c r="I50" s="20" t="s">
        <v>182</v>
      </c>
      <c r="J50" s="20">
        <v>2214</v>
      </c>
      <c r="K50" s="20">
        <v>5437</v>
      </c>
      <c r="L50" s="20">
        <v>11752</v>
      </c>
      <c r="M50" s="20">
        <v>13196</v>
      </c>
      <c r="N50" s="20">
        <v>8817</v>
      </c>
      <c r="O50" s="245">
        <f t="shared" si="1"/>
        <v>56201</v>
      </c>
    </row>
    <row r="51" spans="1:15" ht="11.1" customHeight="1" x14ac:dyDescent="0.25">
      <c r="A51" s="19" t="s">
        <v>52</v>
      </c>
      <c r="B51" s="18" t="s">
        <v>24</v>
      </c>
      <c r="C51" s="20">
        <v>11763</v>
      </c>
      <c r="D51" s="20">
        <v>2718</v>
      </c>
      <c r="E51" s="20">
        <v>7</v>
      </c>
      <c r="F51" s="20">
        <v>11</v>
      </c>
      <c r="G51" s="20">
        <v>40</v>
      </c>
      <c r="H51" s="20">
        <v>19</v>
      </c>
      <c r="I51" s="20" t="s">
        <v>182</v>
      </c>
      <c r="J51" s="20">
        <v>2126</v>
      </c>
      <c r="K51" s="20">
        <v>5079</v>
      </c>
      <c r="L51" s="20">
        <v>11432</v>
      </c>
      <c r="M51" s="20">
        <v>12885</v>
      </c>
      <c r="N51" s="20">
        <v>8691</v>
      </c>
      <c r="O51" s="245">
        <f t="shared" si="1"/>
        <v>54771</v>
      </c>
    </row>
    <row r="52" spans="1:15" ht="11.1" customHeight="1" x14ac:dyDescent="0.25">
      <c r="A52" s="19" t="s">
        <v>54</v>
      </c>
      <c r="B52" s="18" t="s">
        <v>23</v>
      </c>
      <c r="C52" s="20">
        <v>6</v>
      </c>
      <c r="D52" s="20">
        <v>2</v>
      </c>
      <c r="E52" s="20" t="s">
        <v>182</v>
      </c>
      <c r="F52" s="20" t="s">
        <v>182</v>
      </c>
      <c r="G52" s="20">
        <v>2</v>
      </c>
      <c r="H52" s="20">
        <v>1</v>
      </c>
      <c r="I52" s="20" t="s">
        <v>182</v>
      </c>
      <c r="J52" s="20" t="s">
        <v>182</v>
      </c>
      <c r="K52" s="20" t="s">
        <v>182</v>
      </c>
      <c r="L52" s="20" t="s">
        <v>182</v>
      </c>
      <c r="M52" s="20">
        <v>1</v>
      </c>
      <c r="N52" s="20">
        <v>2</v>
      </c>
      <c r="O52" s="245">
        <f t="shared" si="1"/>
        <v>14</v>
      </c>
    </row>
    <row r="53" spans="1:15" ht="11.1" customHeight="1" x14ac:dyDescent="0.25">
      <c r="A53" s="19" t="s">
        <v>54</v>
      </c>
      <c r="B53" s="18" t="s">
        <v>24</v>
      </c>
      <c r="C53" s="20">
        <v>6</v>
      </c>
      <c r="D53" s="20">
        <v>2</v>
      </c>
      <c r="E53" s="20" t="s">
        <v>182</v>
      </c>
      <c r="F53" s="20" t="s">
        <v>182</v>
      </c>
      <c r="G53" s="20">
        <v>2</v>
      </c>
      <c r="H53" s="20">
        <v>1</v>
      </c>
      <c r="I53" s="20" t="s">
        <v>182</v>
      </c>
      <c r="J53" s="20" t="s">
        <v>182</v>
      </c>
      <c r="K53" s="20" t="s">
        <v>182</v>
      </c>
      <c r="L53" s="20" t="s">
        <v>182</v>
      </c>
      <c r="M53" s="20">
        <v>1</v>
      </c>
      <c r="N53" s="20">
        <v>2</v>
      </c>
      <c r="O53" s="245">
        <f t="shared" si="1"/>
        <v>14</v>
      </c>
    </row>
    <row r="54" spans="1:15" ht="11.1" customHeight="1" x14ac:dyDescent="0.25">
      <c r="A54" s="19" t="s">
        <v>55</v>
      </c>
      <c r="B54" s="18" t="s">
        <v>23</v>
      </c>
      <c r="C54" s="20" t="s">
        <v>182</v>
      </c>
      <c r="D54" s="20" t="s">
        <v>182</v>
      </c>
      <c r="E54" s="20" t="s">
        <v>182</v>
      </c>
      <c r="F54" s="20" t="s">
        <v>182</v>
      </c>
      <c r="G54" s="20" t="s">
        <v>182</v>
      </c>
      <c r="H54" s="20">
        <v>3</v>
      </c>
      <c r="I54" s="20">
        <v>2</v>
      </c>
      <c r="J54" s="20">
        <v>10</v>
      </c>
      <c r="K54" s="20">
        <v>1</v>
      </c>
      <c r="L54" s="20">
        <v>4</v>
      </c>
      <c r="M54" s="20">
        <v>1</v>
      </c>
      <c r="N54" s="20" t="s">
        <v>182</v>
      </c>
      <c r="O54" s="245">
        <f t="shared" si="1"/>
        <v>21</v>
      </c>
    </row>
    <row r="55" spans="1:15" ht="11.1" customHeight="1" x14ac:dyDescent="0.25">
      <c r="A55" s="19" t="s">
        <v>55</v>
      </c>
      <c r="B55" s="18" t="s">
        <v>24</v>
      </c>
      <c r="C55" s="20" t="s">
        <v>182</v>
      </c>
      <c r="D55" s="20" t="s">
        <v>182</v>
      </c>
      <c r="E55" s="20" t="s">
        <v>182</v>
      </c>
      <c r="F55" s="20" t="s">
        <v>182</v>
      </c>
      <c r="G55" s="20" t="s">
        <v>182</v>
      </c>
      <c r="H55" s="20">
        <v>3</v>
      </c>
      <c r="I55" s="20">
        <v>2</v>
      </c>
      <c r="J55" s="20">
        <v>9</v>
      </c>
      <c r="K55" s="20">
        <v>1</v>
      </c>
      <c r="L55" s="20">
        <v>4</v>
      </c>
      <c r="M55" s="20">
        <v>1</v>
      </c>
      <c r="N55" s="20" t="s">
        <v>182</v>
      </c>
      <c r="O55" s="245">
        <f t="shared" si="1"/>
        <v>20</v>
      </c>
    </row>
    <row r="56" spans="1:15" ht="11.1" customHeight="1" x14ac:dyDescent="0.25">
      <c r="A56" s="19" t="s">
        <v>56</v>
      </c>
      <c r="B56" s="18" t="s">
        <v>23</v>
      </c>
      <c r="C56" s="20">
        <v>1</v>
      </c>
      <c r="D56" s="20">
        <v>1</v>
      </c>
      <c r="E56" s="20" t="s">
        <v>182</v>
      </c>
      <c r="F56" s="20">
        <v>1</v>
      </c>
      <c r="G56" s="20" t="s">
        <v>182</v>
      </c>
      <c r="H56" s="20">
        <v>1</v>
      </c>
      <c r="I56" s="20" t="s">
        <v>182</v>
      </c>
      <c r="J56" s="20" t="s">
        <v>182</v>
      </c>
      <c r="K56" s="20" t="s">
        <v>182</v>
      </c>
      <c r="L56" s="20">
        <v>1</v>
      </c>
      <c r="M56" s="20">
        <v>1</v>
      </c>
      <c r="N56" s="20">
        <v>1</v>
      </c>
      <c r="O56" s="245">
        <f t="shared" si="1"/>
        <v>7</v>
      </c>
    </row>
    <row r="57" spans="1:15" ht="11.1" customHeight="1" x14ac:dyDescent="0.25">
      <c r="A57" s="19" t="s">
        <v>56</v>
      </c>
      <c r="B57" s="18" t="s">
        <v>24</v>
      </c>
      <c r="C57" s="20">
        <v>1</v>
      </c>
      <c r="D57" s="20" t="s">
        <v>182</v>
      </c>
      <c r="E57" s="20" t="s">
        <v>182</v>
      </c>
      <c r="F57" s="20">
        <v>1</v>
      </c>
      <c r="G57" s="20" t="s">
        <v>182</v>
      </c>
      <c r="H57" s="20">
        <v>1</v>
      </c>
      <c r="I57" s="20" t="s">
        <v>182</v>
      </c>
      <c r="J57" s="20" t="s">
        <v>182</v>
      </c>
      <c r="K57" s="20" t="s">
        <v>182</v>
      </c>
      <c r="L57" s="20" t="s">
        <v>182</v>
      </c>
      <c r="M57" s="20" t="s">
        <v>182</v>
      </c>
      <c r="N57" s="20" t="s">
        <v>182</v>
      </c>
      <c r="O57" s="245">
        <f t="shared" si="1"/>
        <v>3</v>
      </c>
    </row>
    <row r="58" spans="1:15" ht="11.1" customHeight="1" x14ac:dyDescent="0.25">
      <c r="A58" s="19" t="s">
        <v>57</v>
      </c>
      <c r="B58" s="18" t="s">
        <v>23</v>
      </c>
      <c r="C58" s="20">
        <v>3942</v>
      </c>
      <c r="D58" s="20">
        <v>3288</v>
      </c>
      <c r="E58" s="20">
        <v>3593</v>
      </c>
      <c r="F58" s="20">
        <v>4922</v>
      </c>
      <c r="G58" s="20">
        <v>4673</v>
      </c>
      <c r="H58" s="20">
        <v>4227</v>
      </c>
      <c r="I58" s="20">
        <v>3502</v>
      </c>
      <c r="J58" s="20">
        <v>5599</v>
      </c>
      <c r="K58" s="20">
        <v>4679</v>
      </c>
      <c r="L58" s="20">
        <v>1941</v>
      </c>
      <c r="M58" s="20">
        <v>1962</v>
      </c>
      <c r="N58" s="20">
        <v>3262</v>
      </c>
      <c r="O58" s="245">
        <f t="shared" si="1"/>
        <v>45590</v>
      </c>
    </row>
    <row r="59" spans="1:15" ht="11.1" customHeight="1" x14ac:dyDescent="0.25">
      <c r="A59" s="249" t="s">
        <v>57</v>
      </c>
      <c r="B59" s="250" t="s">
        <v>24</v>
      </c>
      <c r="C59" s="251">
        <v>3794</v>
      </c>
      <c r="D59" s="251">
        <v>3129</v>
      </c>
      <c r="E59" s="251">
        <v>3378</v>
      </c>
      <c r="F59" s="251">
        <v>4601</v>
      </c>
      <c r="G59" s="251">
        <v>4333</v>
      </c>
      <c r="H59" s="251">
        <v>3764</v>
      </c>
      <c r="I59" s="251">
        <v>3251</v>
      </c>
      <c r="J59" s="251">
        <v>5397</v>
      </c>
      <c r="K59" s="251">
        <v>4459</v>
      </c>
      <c r="L59" s="251">
        <v>1781</v>
      </c>
      <c r="M59" s="251">
        <v>1894</v>
      </c>
      <c r="N59" s="251">
        <v>3061</v>
      </c>
      <c r="O59" s="252">
        <f t="shared" si="1"/>
        <v>42842</v>
      </c>
    </row>
    <row r="60" spans="1:15" ht="11.1" customHeight="1" x14ac:dyDescent="0.25">
      <c r="A60" s="19"/>
      <c r="B60" s="18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58"/>
    </row>
    <row r="61" spans="1:15" ht="11.1" customHeight="1" x14ac:dyDescent="0.25">
      <c r="A61" s="19" t="s">
        <v>59</v>
      </c>
      <c r="B61" s="18" t="s">
        <v>23</v>
      </c>
      <c r="C61" s="20" t="s">
        <v>182</v>
      </c>
      <c r="D61" s="20" t="s">
        <v>182</v>
      </c>
      <c r="E61" s="20" t="s">
        <v>182</v>
      </c>
      <c r="F61" s="20" t="s">
        <v>182</v>
      </c>
      <c r="G61" s="20" t="s">
        <v>182</v>
      </c>
      <c r="H61" s="20" t="s">
        <v>182</v>
      </c>
      <c r="I61" s="20" t="s">
        <v>182</v>
      </c>
      <c r="J61" s="20" t="s">
        <v>182</v>
      </c>
      <c r="K61" s="20" t="s">
        <v>182</v>
      </c>
      <c r="L61" s="20" t="s">
        <v>182</v>
      </c>
      <c r="M61" s="20" t="s">
        <v>182</v>
      </c>
      <c r="N61" s="20">
        <v>2</v>
      </c>
      <c r="O61" s="245">
        <f t="shared" si="1"/>
        <v>2</v>
      </c>
    </row>
    <row r="62" spans="1:15" ht="11.1" customHeight="1" x14ac:dyDescent="0.25">
      <c r="A62" s="19" t="s">
        <v>59</v>
      </c>
      <c r="B62" s="18" t="s">
        <v>24</v>
      </c>
      <c r="C62" s="20" t="s">
        <v>182</v>
      </c>
      <c r="D62" s="20" t="s">
        <v>182</v>
      </c>
      <c r="E62" s="20" t="s">
        <v>182</v>
      </c>
      <c r="F62" s="20" t="s">
        <v>182</v>
      </c>
      <c r="G62" s="20" t="s">
        <v>182</v>
      </c>
      <c r="H62" s="20" t="s">
        <v>182</v>
      </c>
      <c r="I62" s="20" t="s">
        <v>182</v>
      </c>
      <c r="J62" s="20" t="s">
        <v>182</v>
      </c>
      <c r="K62" s="20" t="s">
        <v>182</v>
      </c>
      <c r="L62" s="20" t="s">
        <v>182</v>
      </c>
      <c r="M62" s="20" t="s">
        <v>182</v>
      </c>
      <c r="N62" s="20" t="s">
        <v>182</v>
      </c>
      <c r="O62" s="245">
        <f t="shared" si="1"/>
        <v>0</v>
      </c>
    </row>
    <row r="63" spans="1:15" ht="11.1" customHeight="1" x14ac:dyDescent="0.25">
      <c r="A63" s="19" t="s">
        <v>60</v>
      </c>
      <c r="B63" s="18" t="s">
        <v>23</v>
      </c>
      <c r="C63" s="20" t="s">
        <v>182</v>
      </c>
      <c r="D63" s="20">
        <v>5</v>
      </c>
      <c r="E63" s="20">
        <v>9</v>
      </c>
      <c r="F63" s="20">
        <v>6</v>
      </c>
      <c r="G63" s="20">
        <v>5</v>
      </c>
      <c r="H63" s="20">
        <v>3</v>
      </c>
      <c r="I63" s="20">
        <v>25</v>
      </c>
      <c r="J63" s="20">
        <v>22</v>
      </c>
      <c r="K63" s="20">
        <v>17</v>
      </c>
      <c r="L63" s="20">
        <v>4</v>
      </c>
      <c r="M63" s="20">
        <v>20</v>
      </c>
      <c r="N63" s="20">
        <v>19</v>
      </c>
      <c r="O63" s="245">
        <f t="shared" si="1"/>
        <v>135</v>
      </c>
    </row>
    <row r="64" spans="1:15" ht="11.1" customHeight="1" x14ac:dyDescent="0.25">
      <c r="A64" s="19" t="s">
        <v>60</v>
      </c>
      <c r="B64" s="18" t="s">
        <v>24</v>
      </c>
      <c r="C64" s="20" t="s">
        <v>182</v>
      </c>
      <c r="D64" s="20">
        <v>1</v>
      </c>
      <c r="E64" s="20">
        <v>3</v>
      </c>
      <c r="F64" s="20">
        <v>2</v>
      </c>
      <c r="G64" s="20">
        <v>2</v>
      </c>
      <c r="H64" s="20">
        <v>2</v>
      </c>
      <c r="I64" s="20">
        <v>14</v>
      </c>
      <c r="J64" s="20">
        <v>8</v>
      </c>
      <c r="K64" s="20">
        <v>10</v>
      </c>
      <c r="L64" s="20">
        <v>3</v>
      </c>
      <c r="M64" s="20">
        <v>19</v>
      </c>
      <c r="N64" s="20">
        <v>5</v>
      </c>
      <c r="O64" s="245">
        <f t="shared" si="1"/>
        <v>69</v>
      </c>
    </row>
    <row r="65" spans="1:15" ht="11.1" customHeight="1" x14ac:dyDescent="0.25">
      <c r="A65" s="19" t="s">
        <v>61</v>
      </c>
      <c r="B65" s="18" t="s">
        <v>23</v>
      </c>
      <c r="C65" s="20">
        <v>6</v>
      </c>
      <c r="D65" s="20" t="s">
        <v>182</v>
      </c>
      <c r="E65" s="20" t="s">
        <v>182</v>
      </c>
      <c r="F65" s="20" t="s">
        <v>182</v>
      </c>
      <c r="G65" s="20" t="s">
        <v>182</v>
      </c>
      <c r="H65" s="20" t="s">
        <v>182</v>
      </c>
      <c r="I65" s="20" t="s">
        <v>182</v>
      </c>
      <c r="J65" s="20" t="s">
        <v>182</v>
      </c>
      <c r="K65" s="20" t="s">
        <v>182</v>
      </c>
      <c r="L65" s="20">
        <v>85</v>
      </c>
      <c r="M65" s="20">
        <v>479</v>
      </c>
      <c r="N65" s="20">
        <v>260</v>
      </c>
      <c r="O65" s="245">
        <f t="shared" si="1"/>
        <v>830</v>
      </c>
    </row>
    <row r="66" spans="1:15" ht="11.1" customHeight="1" x14ac:dyDescent="0.25">
      <c r="A66" s="19" t="s">
        <v>61</v>
      </c>
      <c r="B66" s="18" t="s">
        <v>24</v>
      </c>
      <c r="C66" s="20">
        <v>1</v>
      </c>
      <c r="D66" s="20" t="s">
        <v>182</v>
      </c>
      <c r="E66" s="20" t="s">
        <v>182</v>
      </c>
      <c r="F66" s="20" t="s">
        <v>182</v>
      </c>
      <c r="G66" s="20" t="s">
        <v>182</v>
      </c>
      <c r="H66" s="20" t="s">
        <v>182</v>
      </c>
      <c r="I66" s="20" t="s">
        <v>182</v>
      </c>
      <c r="J66" s="20" t="s">
        <v>182</v>
      </c>
      <c r="K66" s="20" t="s">
        <v>182</v>
      </c>
      <c r="L66" s="20">
        <v>12</v>
      </c>
      <c r="M66" s="20">
        <v>68</v>
      </c>
      <c r="N66" s="20">
        <v>42</v>
      </c>
      <c r="O66" s="245">
        <f t="shared" si="1"/>
        <v>123</v>
      </c>
    </row>
    <row r="67" spans="1:15" ht="11.1" customHeight="1" x14ac:dyDescent="0.25">
      <c r="A67" s="19" t="s">
        <v>62</v>
      </c>
      <c r="B67" s="18" t="s">
        <v>23</v>
      </c>
      <c r="C67" s="20">
        <v>13</v>
      </c>
      <c r="D67" s="20" t="s">
        <v>182</v>
      </c>
      <c r="E67" s="20" t="s">
        <v>182</v>
      </c>
      <c r="F67" s="20" t="s">
        <v>182</v>
      </c>
      <c r="G67" s="20" t="s">
        <v>182</v>
      </c>
      <c r="H67" s="20" t="s">
        <v>182</v>
      </c>
      <c r="I67" s="20" t="s">
        <v>182</v>
      </c>
      <c r="J67" s="20" t="s">
        <v>182</v>
      </c>
      <c r="K67" s="20" t="s">
        <v>182</v>
      </c>
      <c r="L67" s="20" t="s">
        <v>182</v>
      </c>
      <c r="M67" s="20">
        <v>135</v>
      </c>
      <c r="N67" s="20">
        <v>26</v>
      </c>
      <c r="O67" s="245">
        <f t="shared" si="1"/>
        <v>174</v>
      </c>
    </row>
    <row r="68" spans="1:15" ht="11.1" customHeight="1" x14ac:dyDescent="0.25">
      <c r="A68" s="19" t="s">
        <v>62</v>
      </c>
      <c r="B68" s="18" t="s">
        <v>24</v>
      </c>
      <c r="C68" s="20">
        <v>2</v>
      </c>
      <c r="D68" s="20" t="s">
        <v>182</v>
      </c>
      <c r="E68" s="20" t="s">
        <v>182</v>
      </c>
      <c r="F68" s="20" t="s">
        <v>182</v>
      </c>
      <c r="G68" s="20" t="s">
        <v>182</v>
      </c>
      <c r="H68" s="20" t="s">
        <v>182</v>
      </c>
      <c r="I68" s="20" t="s">
        <v>182</v>
      </c>
      <c r="J68" s="20" t="s">
        <v>182</v>
      </c>
      <c r="K68" s="20" t="s">
        <v>182</v>
      </c>
      <c r="L68" s="20" t="s">
        <v>182</v>
      </c>
      <c r="M68" s="20">
        <v>21</v>
      </c>
      <c r="N68" s="20">
        <v>3</v>
      </c>
      <c r="O68" s="245">
        <f t="shared" si="1"/>
        <v>26</v>
      </c>
    </row>
    <row r="69" spans="1:15" ht="11.1" customHeight="1" x14ac:dyDescent="0.25">
      <c r="A69" s="19" t="s">
        <v>63</v>
      </c>
      <c r="B69" s="18" t="s">
        <v>23</v>
      </c>
      <c r="C69" s="20" t="s">
        <v>182</v>
      </c>
      <c r="D69" s="20" t="s">
        <v>182</v>
      </c>
      <c r="E69" s="20">
        <v>1</v>
      </c>
      <c r="F69" s="20">
        <v>4</v>
      </c>
      <c r="G69" s="20">
        <v>2</v>
      </c>
      <c r="H69" s="20" t="s">
        <v>182</v>
      </c>
      <c r="I69" s="20">
        <v>2</v>
      </c>
      <c r="J69" s="20" t="s">
        <v>182</v>
      </c>
      <c r="K69" s="20" t="s">
        <v>182</v>
      </c>
      <c r="L69" s="20" t="s">
        <v>182</v>
      </c>
      <c r="M69" s="20" t="s">
        <v>182</v>
      </c>
      <c r="N69" s="20" t="s">
        <v>182</v>
      </c>
      <c r="O69" s="245">
        <f t="shared" si="1"/>
        <v>9</v>
      </c>
    </row>
    <row r="70" spans="1:15" ht="11.1" customHeight="1" x14ac:dyDescent="0.25">
      <c r="A70" s="19" t="s">
        <v>63</v>
      </c>
      <c r="B70" s="18" t="s">
        <v>24</v>
      </c>
      <c r="C70" s="20" t="s">
        <v>182</v>
      </c>
      <c r="D70" s="20" t="s">
        <v>182</v>
      </c>
      <c r="E70" s="20" t="s">
        <v>182</v>
      </c>
      <c r="F70" s="20">
        <v>1</v>
      </c>
      <c r="G70" s="20" t="s">
        <v>182</v>
      </c>
      <c r="H70" s="20" t="s">
        <v>182</v>
      </c>
      <c r="I70" s="20" t="s">
        <v>182</v>
      </c>
      <c r="J70" s="20" t="s">
        <v>182</v>
      </c>
      <c r="K70" s="20" t="s">
        <v>182</v>
      </c>
      <c r="L70" s="20" t="s">
        <v>182</v>
      </c>
      <c r="M70" s="20" t="s">
        <v>182</v>
      </c>
      <c r="N70" s="20" t="s">
        <v>182</v>
      </c>
      <c r="O70" s="245">
        <f t="shared" si="1"/>
        <v>1</v>
      </c>
    </row>
    <row r="71" spans="1:15" ht="11.1" customHeight="1" x14ac:dyDescent="0.25">
      <c r="A71" s="19" t="s">
        <v>66</v>
      </c>
      <c r="B71" s="18" t="s">
        <v>23</v>
      </c>
      <c r="C71" s="20">
        <v>285</v>
      </c>
      <c r="D71" s="20">
        <v>331</v>
      </c>
      <c r="E71" s="20">
        <v>252</v>
      </c>
      <c r="F71" s="20">
        <v>259</v>
      </c>
      <c r="G71" s="20">
        <v>373</v>
      </c>
      <c r="H71" s="20">
        <v>478</v>
      </c>
      <c r="I71" s="20">
        <v>394</v>
      </c>
      <c r="J71" s="20">
        <v>309</v>
      </c>
      <c r="K71" s="20" t="s">
        <v>182</v>
      </c>
      <c r="L71" s="20" t="s">
        <v>182</v>
      </c>
      <c r="M71" s="20">
        <v>3</v>
      </c>
      <c r="N71" s="20">
        <v>15</v>
      </c>
      <c r="O71" s="245">
        <f t="shared" si="1"/>
        <v>2699</v>
      </c>
    </row>
    <row r="72" spans="1:15" ht="11.1" customHeight="1" x14ac:dyDescent="0.25">
      <c r="A72" s="19" t="s">
        <v>66</v>
      </c>
      <c r="B72" s="18" t="s">
        <v>24</v>
      </c>
      <c r="C72" s="20">
        <v>56</v>
      </c>
      <c r="D72" s="20">
        <v>48</v>
      </c>
      <c r="E72" s="20">
        <v>37</v>
      </c>
      <c r="F72" s="20">
        <v>41</v>
      </c>
      <c r="G72" s="20">
        <v>61</v>
      </c>
      <c r="H72" s="20">
        <v>86</v>
      </c>
      <c r="I72" s="20">
        <v>56</v>
      </c>
      <c r="J72" s="20">
        <v>49</v>
      </c>
      <c r="K72" s="20" t="s">
        <v>182</v>
      </c>
      <c r="L72" s="20" t="s">
        <v>182</v>
      </c>
      <c r="M72" s="20">
        <v>2</v>
      </c>
      <c r="N72" s="20">
        <v>5</v>
      </c>
      <c r="O72" s="245">
        <f t="shared" si="1"/>
        <v>441</v>
      </c>
    </row>
    <row r="73" spans="1:15" ht="11.1" customHeight="1" x14ac:dyDescent="0.25">
      <c r="A73" s="19" t="s">
        <v>67</v>
      </c>
      <c r="B73" s="18" t="s">
        <v>23</v>
      </c>
      <c r="C73" s="20">
        <v>444</v>
      </c>
      <c r="D73" s="20">
        <v>606</v>
      </c>
      <c r="E73" s="20">
        <v>1903</v>
      </c>
      <c r="F73" s="20">
        <v>1705</v>
      </c>
      <c r="G73" s="20">
        <v>891</v>
      </c>
      <c r="H73" s="20">
        <v>1002</v>
      </c>
      <c r="I73" s="20">
        <v>239</v>
      </c>
      <c r="J73" s="20">
        <v>27</v>
      </c>
      <c r="K73" s="20">
        <v>27</v>
      </c>
      <c r="L73" s="20">
        <v>13</v>
      </c>
      <c r="M73" s="20">
        <v>235</v>
      </c>
      <c r="N73" s="20">
        <v>859</v>
      </c>
      <c r="O73" s="245">
        <f t="shared" si="1"/>
        <v>7951</v>
      </c>
    </row>
    <row r="74" spans="1:15" ht="11.1" customHeight="1" x14ac:dyDescent="0.25">
      <c r="A74" s="19" t="s">
        <v>67</v>
      </c>
      <c r="B74" s="18" t="s">
        <v>24</v>
      </c>
      <c r="C74" s="20">
        <v>101</v>
      </c>
      <c r="D74" s="20">
        <v>174</v>
      </c>
      <c r="E74" s="20">
        <v>410</v>
      </c>
      <c r="F74" s="20">
        <v>373</v>
      </c>
      <c r="G74" s="20">
        <v>168</v>
      </c>
      <c r="H74" s="20">
        <v>177</v>
      </c>
      <c r="I74" s="20">
        <v>34</v>
      </c>
      <c r="J74" s="20">
        <v>4</v>
      </c>
      <c r="K74" s="20">
        <v>5</v>
      </c>
      <c r="L74" s="20">
        <v>3</v>
      </c>
      <c r="M74" s="20">
        <v>44</v>
      </c>
      <c r="N74" s="20">
        <v>146</v>
      </c>
      <c r="O74" s="245">
        <f t="shared" si="1"/>
        <v>1639</v>
      </c>
    </row>
    <row r="75" spans="1:15" ht="11.1" customHeight="1" x14ac:dyDescent="0.25">
      <c r="A75" s="19" t="s">
        <v>68</v>
      </c>
      <c r="B75" s="18" t="s">
        <v>23</v>
      </c>
      <c r="C75" s="20" t="s">
        <v>182</v>
      </c>
      <c r="D75" s="20" t="s">
        <v>182</v>
      </c>
      <c r="E75" s="20" t="s">
        <v>182</v>
      </c>
      <c r="F75" s="20" t="s">
        <v>182</v>
      </c>
      <c r="G75" s="20" t="s">
        <v>182</v>
      </c>
      <c r="H75" s="20" t="s">
        <v>182</v>
      </c>
      <c r="I75" s="20" t="s">
        <v>182</v>
      </c>
      <c r="J75" s="20" t="s">
        <v>182</v>
      </c>
      <c r="K75" s="20" t="s">
        <v>182</v>
      </c>
      <c r="L75" s="20" t="s">
        <v>182</v>
      </c>
      <c r="M75" s="20">
        <v>1</v>
      </c>
      <c r="N75" s="20">
        <v>2</v>
      </c>
      <c r="O75" s="245">
        <f t="shared" si="1"/>
        <v>3</v>
      </c>
    </row>
    <row r="76" spans="1:15" ht="11.1" customHeight="1" x14ac:dyDescent="0.25">
      <c r="A76" s="19" t="s">
        <v>68</v>
      </c>
      <c r="B76" s="18" t="s">
        <v>24</v>
      </c>
      <c r="C76" s="20" t="s">
        <v>182</v>
      </c>
      <c r="D76" s="20" t="s">
        <v>182</v>
      </c>
      <c r="E76" s="20" t="s">
        <v>182</v>
      </c>
      <c r="F76" s="20" t="s">
        <v>182</v>
      </c>
      <c r="G76" s="20" t="s">
        <v>182</v>
      </c>
      <c r="H76" s="20" t="s">
        <v>182</v>
      </c>
      <c r="I76" s="20" t="s">
        <v>182</v>
      </c>
      <c r="J76" s="20" t="s">
        <v>182</v>
      </c>
      <c r="K76" s="20" t="s">
        <v>182</v>
      </c>
      <c r="L76" s="20" t="s">
        <v>182</v>
      </c>
      <c r="M76" s="20">
        <v>1</v>
      </c>
      <c r="N76" s="20">
        <v>2</v>
      </c>
      <c r="O76" s="245">
        <f t="shared" si="1"/>
        <v>3</v>
      </c>
    </row>
    <row r="77" spans="1:15" ht="11.1" customHeight="1" x14ac:dyDescent="0.25">
      <c r="A77" s="19" t="s">
        <v>69</v>
      </c>
      <c r="B77" s="18" t="s">
        <v>23</v>
      </c>
      <c r="C77" s="20">
        <v>32</v>
      </c>
      <c r="D77" s="20">
        <v>34</v>
      </c>
      <c r="E77" s="20">
        <v>19</v>
      </c>
      <c r="F77" s="20">
        <v>8</v>
      </c>
      <c r="G77" s="20">
        <v>6</v>
      </c>
      <c r="H77" s="20">
        <v>3</v>
      </c>
      <c r="I77" s="20">
        <v>2</v>
      </c>
      <c r="J77" s="20">
        <v>18</v>
      </c>
      <c r="K77" s="20">
        <v>60</v>
      </c>
      <c r="L77" s="20">
        <v>117</v>
      </c>
      <c r="M77" s="20">
        <v>72</v>
      </c>
      <c r="N77" s="20">
        <v>36</v>
      </c>
      <c r="O77" s="245">
        <f t="shared" si="1"/>
        <v>407</v>
      </c>
    </row>
    <row r="78" spans="1:15" ht="11.1" customHeight="1" x14ac:dyDescent="0.25">
      <c r="A78" s="19" t="s">
        <v>69</v>
      </c>
      <c r="B78" s="18" t="s">
        <v>24</v>
      </c>
      <c r="C78" s="20">
        <v>9</v>
      </c>
      <c r="D78" s="20">
        <v>10</v>
      </c>
      <c r="E78" s="20">
        <v>6</v>
      </c>
      <c r="F78" s="20">
        <v>3</v>
      </c>
      <c r="G78" s="20">
        <v>1</v>
      </c>
      <c r="H78" s="20">
        <v>1</v>
      </c>
      <c r="I78" s="20">
        <v>1</v>
      </c>
      <c r="J78" s="20">
        <v>5</v>
      </c>
      <c r="K78" s="20">
        <v>14</v>
      </c>
      <c r="L78" s="20">
        <v>35</v>
      </c>
      <c r="M78" s="20">
        <v>19</v>
      </c>
      <c r="N78" s="20">
        <v>12</v>
      </c>
      <c r="O78" s="245">
        <f t="shared" si="1"/>
        <v>116</v>
      </c>
    </row>
    <row r="79" spans="1:15" ht="11.1" customHeight="1" x14ac:dyDescent="0.25">
      <c r="A79" s="19" t="s">
        <v>70</v>
      </c>
      <c r="B79" s="18" t="s">
        <v>23</v>
      </c>
      <c r="C79" s="20">
        <v>170</v>
      </c>
      <c r="D79" s="20">
        <v>77</v>
      </c>
      <c r="E79" s="20">
        <v>8</v>
      </c>
      <c r="F79" s="20">
        <v>18</v>
      </c>
      <c r="G79" s="20">
        <v>17</v>
      </c>
      <c r="H79" s="20">
        <v>19</v>
      </c>
      <c r="I79" s="20" t="s">
        <v>182</v>
      </c>
      <c r="J79" s="20" t="s">
        <v>182</v>
      </c>
      <c r="K79" s="20">
        <v>4</v>
      </c>
      <c r="L79" s="20" t="s">
        <v>182</v>
      </c>
      <c r="M79" s="20" t="s">
        <v>182</v>
      </c>
      <c r="N79" s="20">
        <v>54</v>
      </c>
      <c r="O79" s="245">
        <f t="shared" si="1"/>
        <v>367</v>
      </c>
    </row>
    <row r="80" spans="1:15" ht="11.1" customHeight="1" x14ac:dyDescent="0.25">
      <c r="A80" s="19" t="s">
        <v>70</v>
      </c>
      <c r="B80" s="18" t="s">
        <v>24</v>
      </c>
      <c r="C80" s="20">
        <v>51</v>
      </c>
      <c r="D80" s="20">
        <v>28</v>
      </c>
      <c r="E80" s="20">
        <v>4</v>
      </c>
      <c r="F80" s="20">
        <v>6</v>
      </c>
      <c r="G80" s="20">
        <v>6</v>
      </c>
      <c r="H80" s="20">
        <v>8</v>
      </c>
      <c r="I80" s="20" t="s">
        <v>182</v>
      </c>
      <c r="J80" s="20" t="s">
        <v>182</v>
      </c>
      <c r="K80" s="20">
        <v>1</v>
      </c>
      <c r="L80" s="20" t="s">
        <v>182</v>
      </c>
      <c r="M80" s="20" t="s">
        <v>182</v>
      </c>
      <c r="N80" s="20">
        <v>22</v>
      </c>
      <c r="O80" s="245">
        <f t="shared" si="1"/>
        <v>126</v>
      </c>
    </row>
    <row r="81" spans="1:15" ht="11.1" customHeight="1" x14ac:dyDescent="0.25">
      <c r="A81" s="19" t="s">
        <v>71</v>
      </c>
      <c r="B81" s="18" t="s">
        <v>23</v>
      </c>
      <c r="C81" s="20">
        <v>4289</v>
      </c>
      <c r="D81" s="20">
        <v>8622</v>
      </c>
      <c r="E81" s="20">
        <v>9440</v>
      </c>
      <c r="F81" s="20">
        <v>2778</v>
      </c>
      <c r="G81" s="20">
        <v>1126</v>
      </c>
      <c r="H81" s="20">
        <v>840</v>
      </c>
      <c r="I81" s="20">
        <v>1132</v>
      </c>
      <c r="J81" s="20">
        <v>1324</v>
      </c>
      <c r="K81" s="20">
        <v>1389</v>
      </c>
      <c r="L81" s="20">
        <v>1033</v>
      </c>
      <c r="M81" s="20">
        <v>909</v>
      </c>
      <c r="N81" s="20">
        <v>179</v>
      </c>
      <c r="O81" s="245">
        <f t="shared" si="1"/>
        <v>33061</v>
      </c>
    </row>
    <row r="82" spans="1:15" ht="11.1" customHeight="1" x14ac:dyDescent="0.25">
      <c r="A82" s="19" t="s">
        <v>71</v>
      </c>
      <c r="B82" s="18" t="s">
        <v>24</v>
      </c>
      <c r="C82" s="20">
        <v>4221</v>
      </c>
      <c r="D82" s="20">
        <v>8523</v>
      </c>
      <c r="E82" s="20">
        <v>9202</v>
      </c>
      <c r="F82" s="20">
        <v>2627</v>
      </c>
      <c r="G82" s="20">
        <v>1034</v>
      </c>
      <c r="H82" s="20">
        <v>708</v>
      </c>
      <c r="I82" s="20">
        <v>1003</v>
      </c>
      <c r="J82" s="20">
        <v>1145</v>
      </c>
      <c r="K82" s="20">
        <v>1214</v>
      </c>
      <c r="L82" s="20">
        <v>915</v>
      </c>
      <c r="M82" s="20">
        <v>827</v>
      </c>
      <c r="N82" s="20">
        <v>157</v>
      </c>
      <c r="O82" s="245">
        <f t="shared" si="1"/>
        <v>31576</v>
      </c>
    </row>
    <row r="83" spans="1:15" ht="11.1" customHeight="1" x14ac:dyDescent="0.25">
      <c r="A83" s="19" t="s">
        <v>73</v>
      </c>
      <c r="B83" s="18" t="s">
        <v>23</v>
      </c>
      <c r="C83" s="20">
        <v>14</v>
      </c>
      <c r="D83" s="20">
        <v>17</v>
      </c>
      <c r="E83" s="20">
        <v>17</v>
      </c>
      <c r="F83" s="20">
        <v>16</v>
      </c>
      <c r="G83" s="20">
        <v>8</v>
      </c>
      <c r="H83" s="20">
        <f>(31+11)</f>
        <v>42</v>
      </c>
      <c r="I83" s="20">
        <v>21</v>
      </c>
      <c r="J83" s="20">
        <v>4</v>
      </c>
      <c r="K83" s="20">
        <v>58</v>
      </c>
      <c r="L83" s="20">
        <v>14</v>
      </c>
      <c r="M83" s="20">
        <v>25</v>
      </c>
      <c r="N83" s="20">
        <v>12</v>
      </c>
      <c r="O83" s="245">
        <f t="shared" si="1"/>
        <v>248</v>
      </c>
    </row>
    <row r="84" spans="1:15" ht="11.1" customHeight="1" x14ac:dyDescent="0.25">
      <c r="A84" s="19" t="s">
        <v>73</v>
      </c>
      <c r="B84" s="18" t="s">
        <v>24</v>
      </c>
      <c r="C84" s="20">
        <v>3</v>
      </c>
      <c r="D84" s="20">
        <v>6</v>
      </c>
      <c r="E84" s="20">
        <v>6</v>
      </c>
      <c r="F84" s="20">
        <v>6</v>
      </c>
      <c r="G84" s="20">
        <v>2</v>
      </c>
      <c r="H84" s="20">
        <f>(9+4)</f>
        <v>13</v>
      </c>
      <c r="I84" s="20">
        <v>7</v>
      </c>
      <c r="J84" s="20" t="s">
        <v>182</v>
      </c>
      <c r="K84" s="20">
        <v>16</v>
      </c>
      <c r="L84" s="20">
        <v>3</v>
      </c>
      <c r="M84" s="20">
        <v>9</v>
      </c>
      <c r="N84" s="20">
        <v>4</v>
      </c>
      <c r="O84" s="245">
        <f t="shared" si="1"/>
        <v>75</v>
      </c>
    </row>
    <row r="85" spans="1:15" ht="11.1" customHeight="1" x14ac:dyDescent="0.25">
      <c r="A85" s="19" t="s">
        <v>74</v>
      </c>
      <c r="B85" s="18" t="s">
        <v>23</v>
      </c>
      <c r="C85" s="20" t="s">
        <v>182</v>
      </c>
      <c r="D85" s="20" t="s">
        <v>182</v>
      </c>
      <c r="E85" s="20" t="s">
        <v>182</v>
      </c>
      <c r="F85" s="20" t="s">
        <v>182</v>
      </c>
      <c r="G85" s="20" t="s">
        <v>182</v>
      </c>
      <c r="H85" s="20">
        <v>2</v>
      </c>
      <c r="I85" s="20">
        <v>1</v>
      </c>
      <c r="J85" s="20">
        <v>2</v>
      </c>
      <c r="K85" s="20">
        <v>1</v>
      </c>
      <c r="L85" s="20" t="s">
        <v>182</v>
      </c>
      <c r="M85" s="20">
        <v>2</v>
      </c>
      <c r="N85" s="20">
        <v>1</v>
      </c>
      <c r="O85" s="245">
        <f t="shared" si="1"/>
        <v>9</v>
      </c>
    </row>
    <row r="86" spans="1:15" ht="11.1" customHeight="1" x14ac:dyDescent="0.25">
      <c r="A86" s="19" t="s">
        <v>74</v>
      </c>
      <c r="B86" s="18" t="s">
        <v>24</v>
      </c>
      <c r="C86" s="20" t="s">
        <v>182</v>
      </c>
      <c r="D86" s="20" t="s">
        <v>182</v>
      </c>
      <c r="E86" s="20" t="s">
        <v>182</v>
      </c>
      <c r="F86" s="20" t="s">
        <v>182</v>
      </c>
      <c r="G86" s="20" t="s">
        <v>182</v>
      </c>
      <c r="H86" s="20">
        <v>1</v>
      </c>
      <c r="I86" s="20" t="s">
        <v>182</v>
      </c>
      <c r="J86" s="20" t="s">
        <v>182</v>
      </c>
      <c r="K86" s="20" t="s">
        <v>182</v>
      </c>
      <c r="L86" s="20" t="s">
        <v>182</v>
      </c>
      <c r="M86" s="20">
        <v>1</v>
      </c>
      <c r="N86" s="20" t="s">
        <v>182</v>
      </c>
      <c r="O86" s="245">
        <f t="shared" si="1"/>
        <v>2</v>
      </c>
    </row>
    <row r="87" spans="1:15" ht="11.1" customHeight="1" x14ac:dyDescent="0.25">
      <c r="A87" s="19" t="s">
        <v>75</v>
      </c>
      <c r="B87" s="18" t="s">
        <v>23</v>
      </c>
      <c r="C87" s="20">
        <v>48</v>
      </c>
      <c r="D87" s="20">
        <v>9</v>
      </c>
      <c r="E87" s="20">
        <v>27</v>
      </c>
      <c r="F87" s="20">
        <v>90</v>
      </c>
      <c r="G87" s="20">
        <v>67</v>
      </c>
      <c r="H87" s="20">
        <v>76</v>
      </c>
      <c r="I87" s="20">
        <v>108</v>
      </c>
      <c r="J87" s="20">
        <v>83</v>
      </c>
      <c r="K87" s="20">
        <v>18</v>
      </c>
      <c r="L87" s="20">
        <v>57</v>
      </c>
      <c r="M87" s="20">
        <v>112</v>
      </c>
      <c r="N87" s="20">
        <v>69</v>
      </c>
      <c r="O87" s="245">
        <f t="shared" si="1"/>
        <v>764</v>
      </c>
    </row>
    <row r="88" spans="1:15" ht="11.1" customHeight="1" x14ac:dyDescent="0.25">
      <c r="A88" s="19" t="s">
        <v>75</v>
      </c>
      <c r="B88" s="18" t="s">
        <v>24</v>
      </c>
      <c r="C88" s="20">
        <v>17</v>
      </c>
      <c r="D88" s="20">
        <v>3</v>
      </c>
      <c r="E88" s="20">
        <v>16</v>
      </c>
      <c r="F88" s="20">
        <v>33</v>
      </c>
      <c r="G88" s="20">
        <v>26</v>
      </c>
      <c r="H88" s="20">
        <v>29</v>
      </c>
      <c r="I88" s="20">
        <v>41</v>
      </c>
      <c r="J88" s="20">
        <v>26</v>
      </c>
      <c r="K88" s="20">
        <v>6</v>
      </c>
      <c r="L88" s="20">
        <v>22</v>
      </c>
      <c r="M88" s="20">
        <v>43</v>
      </c>
      <c r="N88" s="20">
        <v>25</v>
      </c>
      <c r="O88" s="245">
        <f t="shared" si="1"/>
        <v>287</v>
      </c>
    </row>
    <row r="89" spans="1:15" ht="11.1" customHeight="1" x14ac:dyDescent="0.25">
      <c r="A89" s="19" t="s">
        <v>76</v>
      </c>
      <c r="B89" s="18" t="s">
        <v>23</v>
      </c>
      <c r="C89" s="20">
        <v>5</v>
      </c>
      <c r="D89" s="20">
        <v>11</v>
      </c>
      <c r="E89" s="20">
        <v>2</v>
      </c>
      <c r="F89" s="20">
        <v>3</v>
      </c>
      <c r="G89" s="20" t="s">
        <v>182</v>
      </c>
      <c r="H89" s="20" t="s">
        <v>182</v>
      </c>
      <c r="I89" s="20" t="s">
        <v>182</v>
      </c>
      <c r="J89" s="20" t="s">
        <v>182</v>
      </c>
      <c r="K89" s="20" t="s">
        <v>182</v>
      </c>
      <c r="L89" s="20">
        <v>4</v>
      </c>
      <c r="M89" s="20">
        <v>1</v>
      </c>
      <c r="N89" s="20" t="s">
        <v>182</v>
      </c>
      <c r="O89" s="245">
        <f t="shared" si="1"/>
        <v>26</v>
      </c>
    </row>
    <row r="90" spans="1:15" ht="11.1" customHeight="1" x14ac:dyDescent="0.25">
      <c r="A90" s="19" t="s">
        <v>76</v>
      </c>
      <c r="B90" s="18" t="s">
        <v>24</v>
      </c>
      <c r="C90" s="20">
        <v>2</v>
      </c>
      <c r="D90" s="20">
        <v>4</v>
      </c>
      <c r="E90" s="20">
        <v>1</v>
      </c>
      <c r="F90" s="20">
        <v>1</v>
      </c>
      <c r="G90" s="20" t="s">
        <v>182</v>
      </c>
      <c r="H90" s="20" t="s">
        <v>182</v>
      </c>
      <c r="I90" s="20" t="s">
        <v>182</v>
      </c>
      <c r="J90" s="20" t="s">
        <v>182</v>
      </c>
      <c r="K90" s="20" t="s">
        <v>182</v>
      </c>
      <c r="L90" s="20" t="s">
        <v>182</v>
      </c>
      <c r="M90" s="20" t="s">
        <v>182</v>
      </c>
      <c r="N90" s="20" t="s">
        <v>182</v>
      </c>
      <c r="O90" s="245">
        <f t="shared" ref="O90:O122" si="2">SUM(C90:N90)</f>
        <v>8</v>
      </c>
    </row>
    <row r="91" spans="1:15" ht="11.1" customHeight="1" x14ac:dyDescent="0.25">
      <c r="A91" s="19" t="s">
        <v>77</v>
      </c>
      <c r="B91" s="18" t="s">
        <v>23</v>
      </c>
      <c r="C91" s="20">
        <v>23</v>
      </c>
      <c r="D91" s="20">
        <v>24</v>
      </c>
      <c r="E91" s="20">
        <v>36</v>
      </c>
      <c r="F91" s="20">
        <v>18</v>
      </c>
      <c r="G91" s="20">
        <v>6</v>
      </c>
      <c r="H91" s="20">
        <v>20</v>
      </c>
      <c r="I91" s="20">
        <v>20</v>
      </c>
      <c r="J91" s="20">
        <v>8</v>
      </c>
      <c r="K91" s="20">
        <v>37</v>
      </c>
      <c r="L91" s="20">
        <v>109</v>
      </c>
      <c r="M91" s="20">
        <v>70</v>
      </c>
      <c r="N91" s="20">
        <v>25</v>
      </c>
      <c r="O91" s="245">
        <f t="shared" si="2"/>
        <v>396</v>
      </c>
    </row>
    <row r="92" spans="1:15" ht="11.1" customHeight="1" x14ac:dyDescent="0.25">
      <c r="A92" s="19" t="s">
        <v>77</v>
      </c>
      <c r="B92" s="18" t="s">
        <v>24</v>
      </c>
      <c r="C92" s="20">
        <v>8</v>
      </c>
      <c r="D92" s="20">
        <v>8</v>
      </c>
      <c r="E92" s="20">
        <v>17</v>
      </c>
      <c r="F92" s="20">
        <v>5</v>
      </c>
      <c r="G92" s="20">
        <v>2</v>
      </c>
      <c r="H92" s="20">
        <v>7</v>
      </c>
      <c r="I92" s="20">
        <v>7</v>
      </c>
      <c r="J92" s="20">
        <v>2</v>
      </c>
      <c r="K92" s="20">
        <v>14</v>
      </c>
      <c r="L92" s="20">
        <v>39</v>
      </c>
      <c r="M92" s="20">
        <v>23</v>
      </c>
      <c r="N92" s="20">
        <v>8</v>
      </c>
      <c r="O92" s="245">
        <f t="shared" si="2"/>
        <v>140</v>
      </c>
    </row>
    <row r="93" spans="1:15" ht="11.1" customHeight="1" x14ac:dyDescent="0.25">
      <c r="A93" s="19" t="s">
        <v>78</v>
      </c>
      <c r="B93" s="18" t="s">
        <v>23</v>
      </c>
      <c r="C93" s="20">
        <v>30</v>
      </c>
      <c r="D93" s="20">
        <v>39</v>
      </c>
      <c r="E93" s="20">
        <v>30</v>
      </c>
      <c r="F93" s="20">
        <v>31</v>
      </c>
      <c r="G93" s="20">
        <v>13</v>
      </c>
      <c r="H93" s="20">
        <v>18</v>
      </c>
      <c r="I93" s="20">
        <v>10</v>
      </c>
      <c r="J93" s="20">
        <v>6</v>
      </c>
      <c r="K93" s="20">
        <v>6</v>
      </c>
      <c r="L93" s="20">
        <v>16</v>
      </c>
      <c r="M93" s="20">
        <v>19</v>
      </c>
      <c r="N93" s="20">
        <v>44</v>
      </c>
      <c r="O93" s="245">
        <f t="shared" si="2"/>
        <v>262</v>
      </c>
    </row>
    <row r="94" spans="1:15" ht="11.1" customHeight="1" x14ac:dyDescent="0.25">
      <c r="A94" s="19" t="s">
        <v>78</v>
      </c>
      <c r="B94" s="18" t="s">
        <v>24</v>
      </c>
      <c r="C94" s="20">
        <v>7</v>
      </c>
      <c r="D94" s="20">
        <v>8</v>
      </c>
      <c r="E94" s="20">
        <v>8</v>
      </c>
      <c r="F94" s="20">
        <v>9</v>
      </c>
      <c r="G94" s="20">
        <v>3</v>
      </c>
      <c r="H94" s="20">
        <v>6</v>
      </c>
      <c r="I94" s="20">
        <v>3</v>
      </c>
      <c r="J94" s="20">
        <v>2</v>
      </c>
      <c r="K94" s="20">
        <v>2</v>
      </c>
      <c r="L94" s="20">
        <v>4</v>
      </c>
      <c r="M94" s="20">
        <v>5</v>
      </c>
      <c r="N94" s="20">
        <v>11</v>
      </c>
      <c r="O94" s="245">
        <f t="shared" si="2"/>
        <v>68</v>
      </c>
    </row>
    <row r="95" spans="1:15" ht="11.1" customHeight="1" x14ac:dyDescent="0.25">
      <c r="A95" s="19" t="s">
        <v>79</v>
      </c>
      <c r="B95" s="18" t="s">
        <v>23</v>
      </c>
      <c r="C95" s="20" t="s">
        <v>182</v>
      </c>
      <c r="D95" s="20">
        <v>15</v>
      </c>
      <c r="E95" s="20" t="s">
        <v>182</v>
      </c>
      <c r="F95" s="20" t="s">
        <v>182</v>
      </c>
      <c r="G95" s="20" t="s">
        <v>182</v>
      </c>
      <c r="H95" s="20" t="s">
        <v>182</v>
      </c>
      <c r="I95" s="20" t="s">
        <v>182</v>
      </c>
      <c r="J95" s="20" t="s">
        <v>182</v>
      </c>
      <c r="K95" s="20" t="s">
        <v>182</v>
      </c>
      <c r="L95" s="20" t="s">
        <v>182</v>
      </c>
      <c r="M95" s="20" t="s">
        <v>182</v>
      </c>
      <c r="N95" s="20" t="s">
        <v>182</v>
      </c>
      <c r="O95" s="245">
        <f t="shared" si="2"/>
        <v>15</v>
      </c>
    </row>
    <row r="96" spans="1:15" ht="11.1" customHeight="1" x14ac:dyDescent="0.25">
      <c r="A96" s="19" t="s">
        <v>79</v>
      </c>
      <c r="B96" s="18" t="s">
        <v>24</v>
      </c>
      <c r="C96" s="20" t="s">
        <v>182</v>
      </c>
      <c r="D96" s="20">
        <v>4</v>
      </c>
      <c r="E96" s="20" t="s">
        <v>182</v>
      </c>
      <c r="F96" s="20" t="s">
        <v>182</v>
      </c>
      <c r="G96" s="20" t="s">
        <v>182</v>
      </c>
      <c r="H96" s="20" t="s">
        <v>182</v>
      </c>
      <c r="I96" s="20" t="s">
        <v>182</v>
      </c>
      <c r="J96" s="20" t="s">
        <v>182</v>
      </c>
      <c r="K96" s="20" t="s">
        <v>182</v>
      </c>
      <c r="L96" s="20" t="s">
        <v>182</v>
      </c>
      <c r="M96" s="20" t="s">
        <v>182</v>
      </c>
      <c r="N96" s="20" t="s">
        <v>182</v>
      </c>
      <c r="O96" s="245">
        <f t="shared" si="2"/>
        <v>4</v>
      </c>
    </row>
    <row r="97" spans="1:15" ht="11.1" customHeight="1" x14ac:dyDescent="0.25">
      <c r="A97" s="19" t="s">
        <v>80</v>
      </c>
      <c r="B97" s="18" t="s">
        <v>23</v>
      </c>
      <c r="C97" s="20" t="s">
        <v>182</v>
      </c>
      <c r="D97" s="20" t="s">
        <v>182</v>
      </c>
      <c r="E97" s="20">
        <v>1</v>
      </c>
      <c r="F97" s="20" t="s">
        <v>182</v>
      </c>
      <c r="G97" s="20" t="s">
        <v>182</v>
      </c>
      <c r="H97" s="20" t="s">
        <v>182</v>
      </c>
      <c r="I97" s="20" t="s">
        <v>182</v>
      </c>
      <c r="J97" s="20">
        <v>1</v>
      </c>
      <c r="K97" s="20" t="s">
        <v>182</v>
      </c>
      <c r="L97" s="20" t="s">
        <v>182</v>
      </c>
      <c r="M97" s="20">
        <v>2</v>
      </c>
      <c r="N97" s="20">
        <v>4</v>
      </c>
      <c r="O97" s="245">
        <f t="shared" si="2"/>
        <v>8</v>
      </c>
    </row>
    <row r="98" spans="1:15" ht="11.1" customHeight="1" x14ac:dyDescent="0.25">
      <c r="A98" s="19" t="s">
        <v>80</v>
      </c>
      <c r="B98" s="18" t="s">
        <v>24</v>
      </c>
      <c r="C98" s="20" t="s">
        <v>182</v>
      </c>
      <c r="D98" s="20" t="s">
        <v>182</v>
      </c>
      <c r="E98" s="20" t="s">
        <v>182</v>
      </c>
      <c r="F98" s="20" t="s">
        <v>182</v>
      </c>
      <c r="G98" s="20" t="s">
        <v>182</v>
      </c>
      <c r="H98" s="20" t="s">
        <v>182</v>
      </c>
      <c r="I98" s="20" t="s">
        <v>182</v>
      </c>
      <c r="J98" s="20" t="s">
        <v>182</v>
      </c>
      <c r="K98" s="20" t="s">
        <v>182</v>
      </c>
      <c r="L98" s="20" t="s">
        <v>182</v>
      </c>
      <c r="M98" s="20">
        <v>1</v>
      </c>
      <c r="N98" s="20">
        <v>4</v>
      </c>
      <c r="O98" s="245">
        <f t="shared" si="2"/>
        <v>5</v>
      </c>
    </row>
    <row r="99" spans="1:15" ht="11.1" customHeight="1" x14ac:dyDescent="0.25">
      <c r="A99" s="19" t="s">
        <v>81</v>
      </c>
      <c r="B99" s="18" t="s">
        <v>23</v>
      </c>
      <c r="C99" s="20" t="s">
        <v>182</v>
      </c>
      <c r="D99" s="20" t="s">
        <v>182</v>
      </c>
      <c r="E99" s="20" t="s">
        <v>182</v>
      </c>
      <c r="F99" s="20" t="s">
        <v>182</v>
      </c>
      <c r="G99" s="20" t="s">
        <v>182</v>
      </c>
      <c r="H99" s="20" t="s">
        <v>182</v>
      </c>
      <c r="I99" s="20" t="s">
        <v>182</v>
      </c>
      <c r="J99" s="20" t="s">
        <v>182</v>
      </c>
      <c r="K99" s="20" t="s">
        <v>182</v>
      </c>
      <c r="L99" s="20" t="s">
        <v>182</v>
      </c>
      <c r="M99" s="20" t="s">
        <v>182</v>
      </c>
      <c r="N99" s="20" t="s">
        <v>182</v>
      </c>
      <c r="O99" s="245">
        <f t="shared" si="2"/>
        <v>0</v>
      </c>
    </row>
    <row r="100" spans="1:15" ht="11.1" customHeight="1" x14ac:dyDescent="0.25">
      <c r="A100" s="19" t="s">
        <v>81</v>
      </c>
      <c r="B100" s="18" t="s">
        <v>24</v>
      </c>
      <c r="C100" s="20" t="s">
        <v>182</v>
      </c>
      <c r="D100" s="20" t="s">
        <v>182</v>
      </c>
      <c r="E100" s="20" t="s">
        <v>182</v>
      </c>
      <c r="F100" s="20" t="s">
        <v>182</v>
      </c>
      <c r="G100" s="20">
        <v>1</v>
      </c>
      <c r="H100" s="20" t="s">
        <v>182</v>
      </c>
      <c r="I100" s="20" t="s">
        <v>182</v>
      </c>
      <c r="J100" s="20" t="s">
        <v>182</v>
      </c>
      <c r="K100" s="20" t="s">
        <v>182</v>
      </c>
      <c r="L100" s="20" t="s">
        <v>182</v>
      </c>
      <c r="M100" s="20" t="s">
        <v>182</v>
      </c>
      <c r="N100" s="20" t="s">
        <v>182</v>
      </c>
      <c r="O100" s="245">
        <f t="shared" si="2"/>
        <v>1</v>
      </c>
    </row>
    <row r="101" spans="1:15" ht="11.1" customHeight="1" x14ac:dyDescent="0.25">
      <c r="A101" s="19" t="s">
        <v>82</v>
      </c>
      <c r="B101" s="18" t="s">
        <v>23</v>
      </c>
      <c r="C101" s="20" t="s">
        <v>182</v>
      </c>
      <c r="D101" s="20" t="s">
        <v>182</v>
      </c>
      <c r="E101" s="20">
        <v>2</v>
      </c>
      <c r="F101" s="20">
        <v>12</v>
      </c>
      <c r="G101" s="20">
        <v>7</v>
      </c>
      <c r="H101" s="20">
        <v>9</v>
      </c>
      <c r="I101" s="20">
        <v>2</v>
      </c>
      <c r="J101" s="20">
        <v>3</v>
      </c>
      <c r="K101" s="20">
        <v>7</v>
      </c>
      <c r="L101" s="20">
        <v>5</v>
      </c>
      <c r="M101" s="20">
        <v>27</v>
      </c>
      <c r="N101" s="20" t="s">
        <v>182</v>
      </c>
      <c r="O101" s="245">
        <f t="shared" si="2"/>
        <v>74</v>
      </c>
    </row>
    <row r="102" spans="1:15" ht="11.1" customHeight="1" x14ac:dyDescent="0.25">
      <c r="A102" s="19" t="s">
        <v>82</v>
      </c>
      <c r="B102" s="18" t="s">
        <v>24</v>
      </c>
      <c r="C102" s="20" t="s">
        <v>182</v>
      </c>
      <c r="D102" s="20" t="s">
        <v>182</v>
      </c>
      <c r="E102" s="20">
        <v>1</v>
      </c>
      <c r="F102" s="20">
        <v>9</v>
      </c>
      <c r="G102" s="20">
        <v>7</v>
      </c>
      <c r="H102" s="20">
        <v>9</v>
      </c>
      <c r="I102" s="20">
        <v>2</v>
      </c>
      <c r="J102" s="20">
        <v>3</v>
      </c>
      <c r="K102" s="20">
        <v>7</v>
      </c>
      <c r="L102" s="20">
        <v>4</v>
      </c>
      <c r="M102" s="20">
        <v>1</v>
      </c>
      <c r="N102" s="20" t="s">
        <v>182</v>
      </c>
      <c r="O102" s="245">
        <f t="shared" si="2"/>
        <v>43</v>
      </c>
    </row>
    <row r="103" spans="1:15" ht="11.1" customHeight="1" x14ac:dyDescent="0.25">
      <c r="A103" s="19" t="s">
        <v>83</v>
      </c>
      <c r="B103" s="18" t="s">
        <v>23</v>
      </c>
      <c r="C103" s="20" t="s">
        <v>182</v>
      </c>
      <c r="D103" s="20" t="s">
        <v>182</v>
      </c>
      <c r="E103" s="20" t="s">
        <v>182</v>
      </c>
      <c r="F103" s="20">
        <v>2</v>
      </c>
      <c r="G103" s="20" t="s">
        <v>182</v>
      </c>
      <c r="H103" s="20" t="s">
        <v>182</v>
      </c>
      <c r="I103" s="20" t="s">
        <v>182</v>
      </c>
      <c r="J103" s="20" t="s">
        <v>182</v>
      </c>
      <c r="K103" s="20" t="s">
        <v>182</v>
      </c>
      <c r="L103" s="20" t="s">
        <v>182</v>
      </c>
      <c r="M103" s="20" t="s">
        <v>182</v>
      </c>
      <c r="N103" s="20" t="s">
        <v>182</v>
      </c>
      <c r="O103" s="245">
        <f t="shared" si="2"/>
        <v>2</v>
      </c>
    </row>
    <row r="104" spans="1:15" ht="11.1" customHeight="1" x14ac:dyDescent="0.25">
      <c r="A104" s="249" t="s">
        <v>83</v>
      </c>
      <c r="B104" s="250" t="s">
        <v>24</v>
      </c>
      <c r="C104" s="251" t="s">
        <v>182</v>
      </c>
      <c r="D104" s="251" t="s">
        <v>182</v>
      </c>
      <c r="E104" s="251" t="s">
        <v>182</v>
      </c>
      <c r="F104" s="251" t="s">
        <v>182</v>
      </c>
      <c r="G104" s="251" t="s">
        <v>182</v>
      </c>
      <c r="H104" s="251" t="s">
        <v>182</v>
      </c>
      <c r="I104" s="251" t="s">
        <v>182</v>
      </c>
      <c r="J104" s="251" t="s">
        <v>182</v>
      </c>
      <c r="K104" s="251" t="s">
        <v>182</v>
      </c>
      <c r="L104" s="251" t="s">
        <v>182</v>
      </c>
      <c r="M104" s="251" t="s">
        <v>182</v>
      </c>
      <c r="N104" s="251" t="s">
        <v>182</v>
      </c>
      <c r="O104" s="252">
        <f t="shared" si="2"/>
        <v>0</v>
      </c>
    </row>
    <row r="105" spans="1:15" ht="11.1" customHeight="1" x14ac:dyDescent="0.25">
      <c r="A105" s="19"/>
      <c r="B105" s="18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58"/>
    </row>
    <row r="106" spans="1:15" ht="11.1" customHeight="1" x14ac:dyDescent="0.25">
      <c r="A106" s="19" t="s">
        <v>84</v>
      </c>
      <c r="B106" s="18" t="s">
        <v>23</v>
      </c>
      <c r="C106" s="20">
        <v>21</v>
      </c>
      <c r="D106" s="20">
        <v>22</v>
      </c>
      <c r="E106" s="20">
        <v>6</v>
      </c>
      <c r="F106" s="20">
        <v>5</v>
      </c>
      <c r="G106" s="20">
        <v>5</v>
      </c>
      <c r="H106" s="20" t="s">
        <v>182</v>
      </c>
      <c r="I106" s="20">
        <v>1</v>
      </c>
      <c r="J106" s="20">
        <v>1</v>
      </c>
      <c r="K106" s="20" t="s">
        <v>182</v>
      </c>
      <c r="L106" s="20">
        <v>7</v>
      </c>
      <c r="M106" s="20">
        <v>20</v>
      </c>
      <c r="N106" s="20">
        <v>17</v>
      </c>
      <c r="O106" s="245">
        <f t="shared" si="2"/>
        <v>105</v>
      </c>
    </row>
    <row r="107" spans="1:15" ht="11.1" customHeight="1" x14ac:dyDescent="0.25">
      <c r="A107" s="19" t="s">
        <v>84</v>
      </c>
      <c r="B107" s="18" t="s">
        <v>24</v>
      </c>
      <c r="C107" s="20">
        <v>4</v>
      </c>
      <c r="D107" s="20">
        <v>5</v>
      </c>
      <c r="E107" s="20">
        <v>1</v>
      </c>
      <c r="F107" s="20">
        <v>1</v>
      </c>
      <c r="G107" s="20">
        <v>1</v>
      </c>
      <c r="H107" s="20" t="s">
        <v>182</v>
      </c>
      <c r="I107" s="20" t="s">
        <v>182</v>
      </c>
      <c r="J107" s="20" t="s">
        <v>182</v>
      </c>
      <c r="K107" s="20" t="s">
        <v>182</v>
      </c>
      <c r="L107" s="20">
        <v>2</v>
      </c>
      <c r="M107" s="20">
        <v>13</v>
      </c>
      <c r="N107" s="20">
        <v>8</v>
      </c>
      <c r="O107" s="245">
        <f t="shared" si="2"/>
        <v>35</v>
      </c>
    </row>
    <row r="108" spans="1:15" ht="11.1" customHeight="1" x14ac:dyDescent="0.25">
      <c r="A108" s="19" t="s">
        <v>85</v>
      </c>
      <c r="B108" s="18" t="s">
        <v>23</v>
      </c>
      <c r="C108" s="20" t="s">
        <v>182</v>
      </c>
      <c r="D108" s="20">
        <v>7</v>
      </c>
      <c r="E108" s="20" t="s">
        <v>182</v>
      </c>
      <c r="F108" s="20">
        <v>2</v>
      </c>
      <c r="G108" s="20" t="s">
        <v>182</v>
      </c>
      <c r="H108" s="20">
        <v>2</v>
      </c>
      <c r="I108" s="20">
        <v>28</v>
      </c>
      <c r="J108" s="20">
        <v>36</v>
      </c>
      <c r="K108" s="20">
        <v>39</v>
      </c>
      <c r="L108" s="20">
        <v>18</v>
      </c>
      <c r="M108" s="20">
        <v>14</v>
      </c>
      <c r="N108" s="20" t="s">
        <v>182</v>
      </c>
      <c r="O108" s="245">
        <f t="shared" si="2"/>
        <v>146</v>
      </c>
    </row>
    <row r="109" spans="1:15" ht="11.1" customHeight="1" x14ac:dyDescent="0.25">
      <c r="A109" s="19" t="s">
        <v>85</v>
      </c>
      <c r="B109" s="18" t="s">
        <v>24</v>
      </c>
      <c r="C109" s="20" t="s">
        <v>182</v>
      </c>
      <c r="D109" s="20">
        <v>2</v>
      </c>
      <c r="E109" s="20" t="s">
        <v>182</v>
      </c>
      <c r="F109" s="20" t="s">
        <v>182</v>
      </c>
      <c r="G109" s="20" t="s">
        <v>182</v>
      </c>
      <c r="H109" s="20">
        <v>2</v>
      </c>
      <c r="I109" s="20">
        <v>7</v>
      </c>
      <c r="J109" s="20">
        <v>15</v>
      </c>
      <c r="K109" s="20">
        <v>16</v>
      </c>
      <c r="L109" s="20">
        <v>7</v>
      </c>
      <c r="M109" s="20">
        <v>6</v>
      </c>
      <c r="N109" s="20" t="s">
        <v>182</v>
      </c>
      <c r="O109" s="245">
        <f t="shared" si="2"/>
        <v>55</v>
      </c>
    </row>
    <row r="110" spans="1:15" ht="11.1" customHeight="1" x14ac:dyDescent="0.25">
      <c r="A110" s="19" t="s">
        <v>86</v>
      </c>
      <c r="B110" s="18" t="s">
        <v>23</v>
      </c>
      <c r="C110" s="20" t="s">
        <v>182</v>
      </c>
      <c r="D110" s="20" t="s">
        <v>182</v>
      </c>
      <c r="E110" s="20">
        <v>23</v>
      </c>
      <c r="F110" s="20">
        <v>15</v>
      </c>
      <c r="G110" s="20">
        <v>8</v>
      </c>
      <c r="H110" s="20" t="s">
        <v>182</v>
      </c>
      <c r="I110" s="20" t="s">
        <v>182</v>
      </c>
      <c r="J110" s="20" t="s">
        <v>182</v>
      </c>
      <c r="K110" s="20" t="s">
        <v>182</v>
      </c>
      <c r="L110" s="20" t="s">
        <v>182</v>
      </c>
      <c r="M110" s="20" t="s">
        <v>182</v>
      </c>
      <c r="N110" s="20" t="s">
        <v>182</v>
      </c>
      <c r="O110" s="245">
        <f t="shared" si="2"/>
        <v>46</v>
      </c>
    </row>
    <row r="111" spans="1:15" ht="11.1" customHeight="1" x14ac:dyDescent="0.25">
      <c r="A111" s="19" t="s">
        <v>86</v>
      </c>
      <c r="B111" s="18" t="s">
        <v>24</v>
      </c>
      <c r="C111" s="20" t="s">
        <v>182</v>
      </c>
      <c r="D111" s="20" t="s">
        <v>182</v>
      </c>
      <c r="E111" s="20">
        <v>20</v>
      </c>
      <c r="F111" s="20">
        <v>11</v>
      </c>
      <c r="G111" s="20">
        <v>6</v>
      </c>
      <c r="H111" s="20" t="s">
        <v>182</v>
      </c>
      <c r="I111" s="20" t="s">
        <v>182</v>
      </c>
      <c r="J111" s="20" t="s">
        <v>182</v>
      </c>
      <c r="K111" s="20" t="s">
        <v>182</v>
      </c>
      <c r="L111" s="20" t="s">
        <v>182</v>
      </c>
      <c r="M111" s="20" t="s">
        <v>182</v>
      </c>
      <c r="N111" s="20" t="s">
        <v>182</v>
      </c>
      <c r="O111" s="245">
        <f t="shared" si="2"/>
        <v>37</v>
      </c>
    </row>
    <row r="112" spans="1:15" ht="11.1" customHeight="1" x14ac:dyDescent="0.25">
      <c r="A112" s="19" t="s">
        <v>87</v>
      </c>
      <c r="B112" s="18" t="s">
        <v>23</v>
      </c>
      <c r="C112" s="20" t="s">
        <v>182</v>
      </c>
      <c r="D112" s="20">
        <v>1</v>
      </c>
      <c r="E112" s="20" t="s">
        <v>182</v>
      </c>
      <c r="F112" s="20">
        <v>2</v>
      </c>
      <c r="G112" s="20" t="s">
        <v>182</v>
      </c>
      <c r="H112" s="20" t="s">
        <v>182</v>
      </c>
      <c r="I112" s="20" t="s">
        <v>182</v>
      </c>
      <c r="J112" s="20" t="s">
        <v>182</v>
      </c>
      <c r="K112" s="20">
        <v>1</v>
      </c>
      <c r="L112" s="20" t="s">
        <v>182</v>
      </c>
      <c r="M112" s="20" t="s">
        <v>182</v>
      </c>
      <c r="N112" s="20">
        <v>1</v>
      </c>
      <c r="O112" s="245">
        <f t="shared" si="2"/>
        <v>5</v>
      </c>
    </row>
    <row r="113" spans="1:33" ht="11.1" customHeight="1" x14ac:dyDescent="0.25">
      <c r="A113" s="19" t="s">
        <v>87</v>
      </c>
      <c r="B113" s="18" t="s">
        <v>24</v>
      </c>
      <c r="C113" s="20" t="s">
        <v>182</v>
      </c>
      <c r="D113" s="20">
        <v>1</v>
      </c>
      <c r="E113" s="20" t="s">
        <v>182</v>
      </c>
      <c r="F113" s="20" t="s">
        <v>182</v>
      </c>
      <c r="G113" s="20" t="s">
        <v>182</v>
      </c>
      <c r="H113" s="20" t="s">
        <v>182</v>
      </c>
      <c r="I113" s="20" t="s">
        <v>182</v>
      </c>
      <c r="J113" s="20" t="s">
        <v>182</v>
      </c>
      <c r="K113" s="20" t="s">
        <v>182</v>
      </c>
      <c r="L113" s="20" t="s">
        <v>182</v>
      </c>
      <c r="M113" s="20" t="s">
        <v>182</v>
      </c>
      <c r="N113" s="20" t="s">
        <v>182</v>
      </c>
      <c r="O113" s="245">
        <f t="shared" si="2"/>
        <v>1</v>
      </c>
      <c r="R113" s="253"/>
      <c r="S113" s="253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4"/>
      <c r="AG113" s="253"/>
    </row>
    <row r="114" spans="1:33" ht="11.1" customHeight="1" x14ac:dyDescent="0.25">
      <c r="A114" s="19" t="s">
        <v>89</v>
      </c>
      <c r="B114" s="18" t="s">
        <v>23</v>
      </c>
      <c r="C114" s="20" t="s">
        <v>182</v>
      </c>
      <c r="D114" s="20" t="s">
        <v>182</v>
      </c>
      <c r="E114" s="20">
        <v>1</v>
      </c>
      <c r="F114" s="20">
        <v>2</v>
      </c>
      <c r="G114" s="20">
        <v>1</v>
      </c>
      <c r="H114" s="20">
        <v>1</v>
      </c>
      <c r="I114" s="20" t="s">
        <v>182</v>
      </c>
      <c r="J114" s="20">
        <v>1</v>
      </c>
      <c r="K114" s="20">
        <v>1</v>
      </c>
      <c r="L114" s="20">
        <f>(3+1)</f>
        <v>4</v>
      </c>
      <c r="M114" s="20">
        <v>3</v>
      </c>
      <c r="N114" s="20">
        <v>8</v>
      </c>
      <c r="O114" s="245">
        <f t="shared" si="2"/>
        <v>22</v>
      </c>
      <c r="R114" s="27"/>
      <c r="S114" s="28"/>
      <c r="T114" s="29"/>
      <c r="U114" s="29"/>
      <c r="V114" s="29"/>
      <c r="W114" s="29"/>
      <c r="X114" s="30"/>
      <c r="Y114" s="29"/>
      <c r="Z114" s="29"/>
      <c r="AA114" s="29"/>
      <c r="AB114" s="29"/>
      <c r="AC114" s="30"/>
      <c r="AD114" s="30"/>
      <c r="AE114" s="30"/>
      <c r="AF114" s="31"/>
      <c r="AG114" s="253"/>
    </row>
    <row r="115" spans="1:33" ht="11.1" customHeight="1" x14ac:dyDescent="0.25">
      <c r="A115" s="19" t="s">
        <v>89</v>
      </c>
      <c r="B115" s="18" t="s">
        <v>24</v>
      </c>
      <c r="C115" s="20" t="s">
        <v>182</v>
      </c>
      <c r="D115" s="20" t="s">
        <v>182</v>
      </c>
      <c r="E115" s="20" t="s">
        <v>182</v>
      </c>
      <c r="F115" s="20" t="s">
        <v>182</v>
      </c>
      <c r="G115" s="20" t="s">
        <v>182</v>
      </c>
      <c r="H115" s="20" t="s">
        <v>182</v>
      </c>
      <c r="I115" s="20" t="s">
        <v>182</v>
      </c>
      <c r="J115" s="20" t="s">
        <v>182</v>
      </c>
      <c r="K115" s="20" t="s">
        <v>182</v>
      </c>
      <c r="L115" s="20">
        <v>1</v>
      </c>
      <c r="M115" s="20">
        <v>1</v>
      </c>
      <c r="N115" s="20">
        <v>2</v>
      </c>
      <c r="O115" s="245">
        <f t="shared" si="2"/>
        <v>4</v>
      </c>
      <c r="R115" s="27"/>
      <c r="S115" s="28"/>
      <c r="T115" s="29"/>
      <c r="U115" s="29"/>
      <c r="V115" s="29"/>
      <c r="W115" s="29"/>
      <c r="X115" s="30"/>
      <c r="Y115" s="29"/>
      <c r="Z115" s="29"/>
      <c r="AA115" s="29"/>
      <c r="AB115" s="29"/>
      <c r="AC115" s="30"/>
      <c r="AD115" s="30"/>
      <c r="AE115" s="30"/>
      <c r="AF115" s="31"/>
      <c r="AG115" s="253"/>
    </row>
    <row r="116" spans="1:33" ht="11.1" customHeight="1" x14ac:dyDescent="0.25">
      <c r="A116" s="19" t="s">
        <v>91</v>
      </c>
      <c r="B116" s="18" t="s">
        <v>23</v>
      </c>
      <c r="C116" s="20" t="s">
        <v>182</v>
      </c>
      <c r="D116" s="20" t="s">
        <v>182</v>
      </c>
      <c r="E116" s="20" t="s">
        <v>182</v>
      </c>
      <c r="F116" s="20" t="s">
        <v>182</v>
      </c>
      <c r="G116" s="20" t="s">
        <v>182</v>
      </c>
      <c r="H116" s="20" t="s">
        <v>182</v>
      </c>
      <c r="I116" s="20" t="s">
        <v>182</v>
      </c>
      <c r="J116" s="20" t="s">
        <v>182</v>
      </c>
      <c r="K116" s="20" t="s">
        <v>182</v>
      </c>
      <c r="L116" s="20" t="s">
        <v>182</v>
      </c>
      <c r="M116" s="20">
        <v>3</v>
      </c>
      <c r="N116" s="20" t="s">
        <v>182</v>
      </c>
      <c r="O116" s="245">
        <f t="shared" si="2"/>
        <v>3</v>
      </c>
      <c r="R116" s="27"/>
      <c r="S116" s="28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253"/>
    </row>
    <row r="117" spans="1:33" ht="11.1" customHeight="1" x14ac:dyDescent="0.25">
      <c r="A117" s="249" t="s">
        <v>91</v>
      </c>
      <c r="B117" s="250" t="s">
        <v>24</v>
      </c>
      <c r="C117" s="251" t="s">
        <v>182</v>
      </c>
      <c r="D117" s="251" t="s">
        <v>182</v>
      </c>
      <c r="E117" s="251" t="s">
        <v>182</v>
      </c>
      <c r="F117" s="251" t="s">
        <v>182</v>
      </c>
      <c r="G117" s="251" t="s">
        <v>182</v>
      </c>
      <c r="H117" s="251" t="s">
        <v>182</v>
      </c>
      <c r="I117" s="251" t="s">
        <v>182</v>
      </c>
      <c r="J117" s="251" t="s">
        <v>182</v>
      </c>
      <c r="K117" s="251" t="s">
        <v>182</v>
      </c>
      <c r="L117" s="251" t="s">
        <v>182</v>
      </c>
      <c r="M117" s="251">
        <v>3</v>
      </c>
      <c r="N117" s="251" t="s">
        <v>182</v>
      </c>
      <c r="O117" s="252">
        <f t="shared" si="2"/>
        <v>3</v>
      </c>
      <c r="R117" s="27"/>
      <c r="S117" s="28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253"/>
    </row>
    <row r="118" spans="1:33" ht="11.1" customHeight="1" x14ac:dyDescent="0.25">
      <c r="A118" s="19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58"/>
      <c r="R118" s="27"/>
      <c r="S118" s="28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253"/>
    </row>
    <row r="119" spans="1:33" ht="11.1" customHeight="1" x14ac:dyDescent="0.25">
      <c r="A119" s="19" t="s">
        <v>92</v>
      </c>
      <c r="B119" s="18" t="s">
        <v>23</v>
      </c>
      <c r="C119" s="20">
        <v>9</v>
      </c>
      <c r="D119" s="20">
        <v>15</v>
      </c>
      <c r="E119" s="20">
        <v>418</v>
      </c>
      <c r="F119" s="20">
        <v>2161</v>
      </c>
      <c r="G119" s="20">
        <v>2480</v>
      </c>
      <c r="H119" s="20">
        <v>2905</v>
      </c>
      <c r="I119" s="20">
        <v>2077</v>
      </c>
      <c r="J119" s="20">
        <v>2975</v>
      </c>
      <c r="K119" s="20">
        <v>715</v>
      </c>
      <c r="L119" s="20">
        <v>474</v>
      </c>
      <c r="M119" s="20">
        <v>6</v>
      </c>
      <c r="N119" s="20" t="s">
        <v>182</v>
      </c>
      <c r="O119" s="245">
        <f t="shared" si="2"/>
        <v>14235</v>
      </c>
      <c r="R119" s="27"/>
      <c r="S119" s="28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253"/>
    </row>
    <row r="120" spans="1:33" ht="11.1" customHeight="1" x14ac:dyDescent="0.25">
      <c r="A120" s="19" t="s">
        <v>92</v>
      </c>
      <c r="B120" s="18" t="s">
        <v>24</v>
      </c>
      <c r="C120" s="20">
        <v>1</v>
      </c>
      <c r="D120" s="20">
        <v>1</v>
      </c>
      <c r="E120" s="20">
        <v>31</v>
      </c>
      <c r="F120" s="20">
        <v>197</v>
      </c>
      <c r="G120" s="20">
        <v>214</v>
      </c>
      <c r="H120" s="20">
        <v>250</v>
      </c>
      <c r="I120" s="20">
        <v>170</v>
      </c>
      <c r="J120" s="20">
        <v>245</v>
      </c>
      <c r="K120" s="20">
        <v>58</v>
      </c>
      <c r="L120" s="20">
        <v>33</v>
      </c>
      <c r="M120" s="20" t="s">
        <v>182</v>
      </c>
      <c r="N120" s="20" t="s">
        <v>182</v>
      </c>
      <c r="O120" s="245">
        <f t="shared" si="2"/>
        <v>1200</v>
      </c>
      <c r="R120" s="27"/>
      <c r="S120" s="28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253"/>
    </row>
    <row r="121" spans="1:33" ht="11.1" customHeight="1" x14ac:dyDescent="0.25">
      <c r="A121" s="19" t="s">
        <v>93</v>
      </c>
      <c r="B121" s="18" t="s">
        <v>23</v>
      </c>
      <c r="C121" s="20">
        <v>51</v>
      </c>
      <c r="D121" s="20">
        <v>76</v>
      </c>
      <c r="E121" s="20">
        <v>128</v>
      </c>
      <c r="F121" s="20">
        <v>61</v>
      </c>
      <c r="G121" s="20">
        <v>70</v>
      </c>
      <c r="H121" s="20">
        <v>74</v>
      </c>
      <c r="I121" s="20">
        <v>57</v>
      </c>
      <c r="J121" s="20">
        <v>60</v>
      </c>
      <c r="K121" s="20">
        <v>73</v>
      </c>
      <c r="L121" s="20">
        <v>57</v>
      </c>
      <c r="M121" s="20">
        <v>47</v>
      </c>
      <c r="N121" s="20">
        <v>97</v>
      </c>
      <c r="O121" s="245">
        <f t="shared" si="2"/>
        <v>851</v>
      </c>
      <c r="R121" s="27"/>
      <c r="S121" s="28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253"/>
    </row>
    <row r="122" spans="1:33" ht="11.1" customHeight="1" x14ac:dyDescent="0.25">
      <c r="A122" s="249" t="s">
        <v>93</v>
      </c>
      <c r="B122" s="250" t="s">
        <v>24</v>
      </c>
      <c r="C122" s="251">
        <v>9</v>
      </c>
      <c r="D122" s="251">
        <v>11</v>
      </c>
      <c r="E122" s="251">
        <v>20</v>
      </c>
      <c r="F122" s="251">
        <v>9</v>
      </c>
      <c r="G122" s="251">
        <v>10</v>
      </c>
      <c r="H122" s="251">
        <v>11</v>
      </c>
      <c r="I122" s="251">
        <v>8</v>
      </c>
      <c r="J122" s="251">
        <v>9</v>
      </c>
      <c r="K122" s="251">
        <v>11</v>
      </c>
      <c r="L122" s="251">
        <f>(14-5)</f>
        <v>9</v>
      </c>
      <c r="M122" s="251">
        <v>7</v>
      </c>
      <c r="N122" s="251">
        <v>16</v>
      </c>
      <c r="O122" s="252">
        <f t="shared" si="2"/>
        <v>130</v>
      </c>
      <c r="R122" s="27"/>
      <c r="S122" s="28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253"/>
    </row>
    <row r="123" spans="1:33" ht="11.1" customHeight="1" x14ac:dyDescent="0.25">
      <c r="A123" s="19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58"/>
      <c r="R123" s="27"/>
      <c r="S123" s="28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253"/>
    </row>
    <row r="124" spans="1:33" s="15" customFormat="1" ht="11.25" customHeight="1" x14ac:dyDescent="0.25">
      <c r="A124" s="27" t="s">
        <v>94</v>
      </c>
      <c r="B124" s="28" t="s">
        <v>23</v>
      </c>
      <c r="C124" s="29">
        <v>0</v>
      </c>
      <c r="D124" s="29">
        <v>0</v>
      </c>
      <c r="E124" s="29">
        <v>0</v>
      </c>
      <c r="F124" s="29">
        <v>0</v>
      </c>
      <c r="G124" s="30">
        <v>0</v>
      </c>
      <c r="H124" s="29">
        <v>0</v>
      </c>
      <c r="I124" s="29">
        <v>0</v>
      </c>
      <c r="J124" s="29">
        <v>0</v>
      </c>
      <c r="K124" s="29">
        <v>29</v>
      </c>
      <c r="L124" s="30">
        <v>0</v>
      </c>
      <c r="M124" s="30">
        <v>0</v>
      </c>
      <c r="N124" s="30">
        <v>0</v>
      </c>
      <c r="O124" s="31">
        <v>29</v>
      </c>
      <c r="R124" s="27"/>
      <c r="S124" s="28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8"/>
    </row>
    <row r="125" spans="1:33" s="15" customFormat="1" ht="11.25" customHeight="1" x14ac:dyDescent="0.25">
      <c r="A125" s="27"/>
      <c r="B125" s="28" t="s">
        <v>24</v>
      </c>
      <c r="C125" s="29">
        <v>0</v>
      </c>
      <c r="D125" s="29">
        <v>0</v>
      </c>
      <c r="E125" s="29">
        <v>0</v>
      </c>
      <c r="F125" s="29">
        <v>0</v>
      </c>
      <c r="G125" s="30">
        <v>0</v>
      </c>
      <c r="H125" s="29">
        <v>0</v>
      </c>
      <c r="I125" s="29">
        <v>0</v>
      </c>
      <c r="J125" s="29">
        <v>0</v>
      </c>
      <c r="K125" s="29">
        <v>13</v>
      </c>
      <c r="L125" s="30">
        <v>0</v>
      </c>
      <c r="M125" s="30">
        <v>0</v>
      </c>
      <c r="N125" s="30">
        <v>0</v>
      </c>
      <c r="O125" s="31">
        <v>13</v>
      </c>
      <c r="R125" s="255"/>
      <c r="S125" s="256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57"/>
      <c r="AG125" s="38"/>
    </row>
    <row r="126" spans="1:33" s="15" customFormat="1" ht="11.25" customHeight="1" x14ac:dyDescent="0.25">
      <c r="A126" s="27" t="s">
        <v>95</v>
      </c>
      <c r="B126" s="28" t="s">
        <v>23</v>
      </c>
      <c r="C126" s="30">
        <v>56337</v>
      </c>
      <c r="D126" s="30">
        <v>44397</v>
      </c>
      <c r="E126" s="30">
        <v>46413</v>
      </c>
      <c r="F126" s="30">
        <v>52031</v>
      </c>
      <c r="G126" s="30">
        <v>48602</v>
      </c>
      <c r="H126" s="30">
        <v>53352</v>
      </c>
      <c r="I126" s="30">
        <v>42213</v>
      </c>
      <c r="J126" s="30">
        <v>54837</v>
      </c>
      <c r="K126" s="30">
        <v>53079</v>
      </c>
      <c r="L126" s="30">
        <v>59019</v>
      </c>
      <c r="M126" s="30">
        <v>64305</v>
      </c>
      <c r="N126" s="30">
        <v>60090</v>
      </c>
      <c r="O126" s="31">
        <v>634675</v>
      </c>
      <c r="R126" s="255"/>
      <c r="S126" s="256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38"/>
    </row>
    <row r="127" spans="1:33" s="15" customFormat="1" ht="11.25" customHeight="1" x14ac:dyDescent="0.25">
      <c r="A127" s="27"/>
      <c r="B127" s="28" t="s">
        <v>24</v>
      </c>
      <c r="C127" s="30">
        <v>54602</v>
      </c>
      <c r="D127" s="30">
        <v>42875</v>
      </c>
      <c r="E127" s="30">
        <v>44923</v>
      </c>
      <c r="F127" s="30">
        <v>50772</v>
      </c>
      <c r="G127" s="30">
        <v>47134</v>
      </c>
      <c r="H127" s="30">
        <v>51439</v>
      </c>
      <c r="I127" s="30">
        <v>40376</v>
      </c>
      <c r="J127" s="30">
        <v>53431</v>
      </c>
      <c r="K127" s="30">
        <v>51057</v>
      </c>
      <c r="L127" s="30">
        <v>56762</v>
      </c>
      <c r="M127" s="30">
        <v>62336</v>
      </c>
      <c r="N127" s="30">
        <v>58949</v>
      </c>
      <c r="O127" s="31">
        <v>614656</v>
      </c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1:33" s="15" customFormat="1" ht="11.25" customHeight="1" x14ac:dyDescent="0.25">
      <c r="A128" s="27" t="s">
        <v>96</v>
      </c>
      <c r="B128" s="28" t="s">
        <v>23</v>
      </c>
      <c r="C128" s="30">
        <v>5359</v>
      </c>
      <c r="D128" s="30">
        <v>9790</v>
      </c>
      <c r="E128" s="30">
        <v>11747</v>
      </c>
      <c r="F128" s="30">
        <v>4950</v>
      </c>
      <c r="G128" s="30">
        <v>2521</v>
      </c>
      <c r="H128" s="30">
        <v>2512</v>
      </c>
      <c r="I128" s="30">
        <v>1956</v>
      </c>
      <c r="J128" s="30">
        <v>1807</v>
      </c>
      <c r="K128" s="30">
        <v>1624</v>
      </c>
      <c r="L128" s="30">
        <v>1457</v>
      </c>
      <c r="M128" s="30">
        <v>2112</v>
      </c>
      <c r="N128" s="30">
        <v>1607</v>
      </c>
      <c r="O128" s="31">
        <v>47442</v>
      </c>
    </row>
    <row r="129" spans="1:32" s="15" customFormat="1" ht="11.25" customHeight="1" x14ac:dyDescent="0.25">
      <c r="A129" s="27"/>
      <c r="B129" s="28" t="s">
        <v>24</v>
      </c>
      <c r="C129" s="30">
        <v>4478</v>
      </c>
      <c r="D129" s="30">
        <v>8817</v>
      </c>
      <c r="E129" s="30">
        <v>9711</v>
      </c>
      <c r="F129" s="30">
        <v>3116</v>
      </c>
      <c r="G129" s="30">
        <v>1313</v>
      </c>
      <c r="H129" s="30">
        <v>1047</v>
      </c>
      <c r="I129" s="30">
        <v>1168</v>
      </c>
      <c r="J129" s="30">
        <v>1244</v>
      </c>
      <c r="K129" s="30">
        <v>1289</v>
      </c>
      <c r="L129" s="30">
        <v>1040</v>
      </c>
      <c r="M129" s="30">
        <v>1084</v>
      </c>
      <c r="N129" s="30">
        <v>446</v>
      </c>
      <c r="O129" s="31">
        <v>34753</v>
      </c>
    </row>
    <row r="130" spans="1:32" s="15" customFormat="1" ht="11.25" customHeight="1" x14ac:dyDescent="0.25">
      <c r="A130" s="27" t="s">
        <v>97</v>
      </c>
      <c r="B130" s="28" t="s">
        <v>23</v>
      </c>
      <c r="C130" s="30">
        <v>21</v>
      </c>
      <c r="D130" s="30">
        <v>30</v>
      </c>
      <c r="E130" s="30">
        <v>30</v>
      </c>
      <c r="F130" s="30">
        <v>26</v>
      </c>
      <c r="G130" s="30">
        <v>14</v>
      </c>
      <c r="H130" s="30">
        <v>3</v>
      </c>
      <c r="I130" s="30">
        <v>29</v>
      </c>
      <c r="J130" s="30">
        <v>38</v>
      </c>
      <c r="K130" s="30">
        <v>41</v>
      </c>
      <c r="L130" s="30">
        <v>29</v>
      </c>
      <c r="M130" s="30">
        <v>40</v>
      </c>
      <c r="N130" s="30">
        <v>26</v>
      </c>
      <c r="O130" s="31">
        <v>327</v>
      </c>
    </row>
    <row r="131" spans="1:32" s="15" customFormat="1" ht="11.25" customHeight="1" x14ac:dyDescent="0.25">
      <c r="A131" s="27"/>
      <c r="B131" s="28" t="s">
        <v>24</v>
      </c>
      <c r="C131" s="30">
        <v>4</v>
      </c>
      <c r="D131" s="30">
        <v>8</v>
      </c>
      <c r="E131" s="30">
        <v>21</v>
      </c>
      <c r="F131" s="30">
        <v>12</v>
      </c>
      <c r="G131" s="30">
        <v>7</v>
      </c>
      <c r="H131" s="30">
        <v>2</v>
      </c>
      <c r="I131" s="30">
        <v>7</v>
      </c>
      <c r="J131" s="30">
        <v>15</v>
      </c>
      <c r="K131" s="30">
        <v>16</v>
      </c>
      <c r="L131" s="30">
        <v>10</v>
      </c>
      <c r="M131" s="30">
        <v>23</v>
      </c>
      <c r="N131" s="30">
        <v>10</v>
      </c>
      <c r="O131" s="31">
        <v>135</v>
      </c>
    </row>
    <row r="132" spans="1:32" s="15" customFormat="1" ht="11.25" customHeight="1" x14ac:dyDescent="0.25">
      <c r="A132" s="27" t="s">
        <v>113</v>
      </c>
      <c r="B132" s="28" t="s">
        <v>23</v>
      </c>
      <c r="C132" s="30">
        <v>60</v>
      </c>
      <c r="D132" s="30">
        <v>91</v>
      </c>
      <c r="E132" s="30">
        <v>546</v>
      </c>
      <c r="F132" s="30">
        <v>2222</v>
      </c>
      <c r="G132" s="30">
        <v>2550</v>
      </c>
      <c r="H132" s="30">
        <v>2979</v>
      </c>
      <c r="I132" s="30">
        <v>2134</v>
      </c>
      <c r="J132" s="30">
        <v>3035</v>
      </c>
      <c r="K132" s="30">
        <v>788</v>
      </c>
      <c r="L132" s="30">
        <v>531</v>
      </c>
      <c r="M132" s="30">
        <v>53</v>
      </c>
      <c r="N132" s="30">
        <v>97</v>
      </c>
      <c r="O132" s="31">
        <v>15086</v>
      </c>
    </row>
    <row r="133" spans="1:32" s="15" customFormat="1" ht="11.25" customHeight="1" x14ac:dyDescent="0.25">
      <c r="A133" s="27"/>
      <c r="B133" s="28" t="s">
        <v>24</v>
      </c>
      <c r="C133" s="30">
        <v>10</v>
      </c>
      <c r="D133" s="30">
        <v>12</v>
      </c>
      <c r="E133" s="30">
        <v>51</v>
      </c>
      <c r="F133" s="30">
        <v>206</v>
      </c>
      <c r="G133" s="30">
        <v>224</v>
      </c>
      <c r="H133" s="30">
        <v>261</v>
      </c>
      <c r="I133" s="30">
        <v>178</v>
      </c>
      <c r="J133" s="30">
        <v>254</v>
      </c>
      <c r="K133" s="30">
        <v>69</v>
      </c>
      <c r="L133" s="30">
        <v>42</v>
      </c>
      <c r="M133" s="30">
        <v>7</v>
      </c>
      <c r="N133" s="30">
        <v>16</v>
      </c>
      <c r="O133" s="31">
        <v>1330</v>
      </c>
    </row>
    <row r="134" spans="1:32" s="15" customFormat="1" ht="11.25" customHeight="1" x14ac:dyDescent="0.25">
      <c r="A134" s="32" t="s">
        <v>99</v>
      </c>
      <c r="B134" s="33" t="s">
        <v>23</v>
      </c>
      <c r="C134" s="34">
        <f>SUM(C124+C126+C128+C130+C132)</f>
        <v>61777</v>
      </c>
      <c r="D134" s="34">
        <f t="shared" ref="D134:O134" si="3">SUM(D124+D126+D128+D130+D132)</f>
        <v>54308</v>
      </c>
      <c r="E134" s="34">
        <f t="shared" si="3"/>
        <v>58736</v>
      </c>
      <c r="F134" s="34">
        <f t="shared" si="3"/>
        <v>59229</v>
      </c>
      <c r="G134" s="34">
        <f t="shared" si="3"/>
        <v>53687</v>
      </c>
      <c r="H134" s="34">
        <f t="shared" si="3"/>
        <v>58846</v>
      </c>
      <c r="I134" s="34">
        <f t="shared" si="3"/>
        <v>46332</v>
      </c>
      <c r="J134" s="34">
        <f t="shared" si="3"/>
        <v>59717</v>
      </c>
      <c r="K134" s="34">
        <f t="shared" si="3"/>
        <v>55561</v>
      </c>
      <c r="L134" s="34">
        <f t="shared" si="3"/>
        <v>61036</v>
      </c>
      <c r="M134" s="34">
        <f t="shared" si="3"/>
        <v>66510</v>
      </c>
      <c r="N134" s="34">
        <f t="shared" si="3"/>
        <v>61820</v>
      </c>
      <c r="O134" s="34">
        <f t="shared" si="3"/>
        <v>697559</v>
      </c>
    </row>
    <row r="135" spans="1:32" s="15" customFormat="1" ht="11.25" customHeight="1" x14ac:dyDescent="0.25">
      <c r="A135" s="35"/>
      <c r="B135" s="36" t="s">
        <v>24</v>
      </c>
      <c r="C135" s="37">
        <f>SUM(C125+C127+C129+C131+C133)</f>
        <v>59094</v>
      </c>
      <c r="D135" s="37">
        <f t="shared" ref="D135:O135" si="4">SUM(D125+D127+D129+D131+D133)</f>
        <v>51712</v>
      </c>
      <c r="E135" s="37">
        <f t="shared" si="4"/>
        <v>54706</v>
      </c>
      <c r="F135" s="37">
        <f t="shared" si="4"/>
        <v>54106</v>
      </c>
      <c r="G135" s="37">
        <f t="shared" si="4"/>
        <v>48678</v>
      </c>
      <c r="H135" s="37">
        <f t="shared" si="4"/>
        <v>52749</v>
      </c>
      <c r="I135" s="37">
        <f t="shared" si="4"/>
        <v>41729</v>
      </c>
      <c r="J135" s="37">
        <f t="shared" si="4"/>
        <v>54944</v>
      </c>
      <c r="K135" s="37">
        <f t="shared" si="4"/>
        <v>52444</v>
      </c>
      <c r="L135" s="37">
        <f t="shared" si="4"/>
        <v>57854</v>
      </c>
      <c r="M135" s="37">
        <f t="shared" si="4"/>
        <v>63450</v>
      </c>
      <c r="N135" s="37">
        <f t="shared" si="4"/>
        <v>59421</v>
      </c>
      <c r="O135" s="37">
        <f t="shared" si="4"/>
        <v>650887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35"/>
  <sheetViews>
    <sheetView workbookViewId="0">
      <selection sqref="A1:O1"/>
    </sheetView>
  </sheetViews>
  <sheetFormatPr baseColWidth="10" defaultRowHeight="15" x14ac:dyDescent="0.25"/>
  <cols>
    <col min="1" max="1" width="17.42578125" bestFit="1" customWidth="1"/>
    <col min="2" max="2" width="3.7109375" style="237" customWidth="1"/>
    <col min="3" max="15" width="5.7109375" customWidth="1"/>
  </cols>
  <sheetData>
    <row r="1" spans="1:29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5">
      <c r="A4" s="400" t="s">
        <v>180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2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.1" customHeight="1" x14ac:dyDescent="0.25">
      <c r="A7" s="220" t="s">
        <v>117</v>
      </c>
      <c r="B7" s="219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21">
        <v>22</v>
      </c>
      <c r="N7" s="339" t="s">
        <v>182</v>
      </c>
      <c r="O7" s="277">
        <f>SUM(C7:N7)</f>
        <v>22</v>
      </c>
    </row>
    <row r="8" spans="1:29" ht="11.1" customHeight="1" x14ac:dyDescent="0.25">
      <c r="A8" s="374" t="s">
        <v>117</v>
      </c>
      <c r="B8" s="375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76" t="s">
        <v>182</v>
      </c>
      <c r="N8" s="340" t="s">
        <v>182</v>
      </c>
      <c r="O8" s="278">
        <f t="shared" ref="O8:O19" si="0">SUM(C8:N8)</f>
        <v>0</v>
      </c>
    </row>
    <row r="9" spans="1:29" ht="11.25" customHeight="1" x14ac:dyDescent="0.25">
      <c r="A9" s="220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21"/>
      <c r="N9" s="288"/>
      <c r="O9" s="279"/>
    </row>
    <row r="10" spans="1:29" s="137" customFormat="1" ht="11.25" customHeight="1" x14ac:dyDescent="0.15">
      <c r="A10" s="204" t="s">
        <v>94</v>
      </c>
      <c r="B10" s="205" t="s">
        <v>23</v>
      </c>
      <c r="C10" s="206">
        <v>0</v>
      </c>
      <c r="D10" s="206">
        <v>0</v>
      </c>
      <c r="E10" s="206">
        <v>0</v>
      </c>
      <c r="F10" s="206">
        <v>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22</v>
      </c>
      <c r="N10" s="206">
        <v>0</v>
      </c>
      <c r="O10" s="277">
        <f t="shared" si="0"/>
        <v>22</v>
      </c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</row>
    <row r="11" spans="1:29" s="137" customFormat="1" ht="11.25" customHeight="1" x14ac:dyDescent="0.15">
      <c r="A11" s="204"/>
      <c r="B11" s="205" t="s">
        <v>24</v>
      </c>
      <c r="C11" s="206">
        <v>0</v>
      </c>
      <c r="D11" s="206">
        <v>0</v>
      </c>
      <c r="E11" s="206">
        <v>0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77">
        <f t="shared" si="0"/>
        <v>0</v>
      </c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</row>
    <row r="12" spans="1:29" s="137" customFormat="1" ht="11.25" customHeight="1" x14ac:dyDescent="0.15">
      <c r="A12" s="137" t="s">
        <v>95</v>
      </c>
      <c r="B12" s="205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277">
        <f t="shared" si="0"/>
        <v>0</v>
      </c>
    </row>
    <row r="13" spans="1:29" s="137" customFormat="1" ht="11.25" customHeight="1" x14ac:dyDescent="0.15">
      <c r="B13" s="205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277">
        <f t="shared" si="0"/>
        <v>0</v>
      </c>
    </row>
    <row r="14" spans="1:29" s="137" customFormat="1" ht="11.25" customHeight="1" x14ac:dyDescent="0.15">
      <c r="A14" s="137" t="s">
        <v>96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277">
        <f t="shared" si="0"/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277">
        <f t="shared" si="0"/>
        <v>0</v>
      </c>
    </row>
    <row r="16" spans="1:29" s="137" customFormat="1" ht="11.25" customHeight="1" x14ac:dyDescent="0.15">
      <c r="A16" s="137" t="s">
        <v>97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277">
        <f t="shared" si="0"/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277">
        <f t="shared" si="0"/>
        <v>0</v>
      </c>
    </row>
    <row r="18" spans="1:15" s="137" customFormat="1" ht="11.25" customHeight="1" x14ac:dyDescent="0.15">
      <c r="A18" s="137" t="s">
        <v>113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277">
        <f t="shared" si="0"/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277">
        <f t="shared" si="0"/>
        <v>0</v>
      </c>
    </row>
    <row r="20" spans="1:15" s="137" customFormat="1" ht="11.25" customHeight="1" x14ac:dyDescent="0.15">
      <c r="A20" s="139" t="s">
        <v>166</v>
      </c>
      <c r="B20" s="207" t="s">
        <v>23</v>
      </c>
      <c r="C20" s="140">
        <f>SUM(C10+C12+C14+C16+C18)</f>
        <v>0</v>
      </c>
      <c r="D20" s="140">
        <f t="shared" ref="D20:O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22</v>
      </c>
      <c r="N20" s="140">
        <f t="shared" si="1"/>
        <v>0</v>
      </c>
      <c r="O20" s="140">
        <f t="shared" si="1"/>
        <v>22</v>
      </c>
    </row>
    <row r="21" spans="1:15" s="137" customFormat="1" ht="11.25" customHeight="1" x14ac:dyDescent="0.15">
      <c r="A21" s="141"/>
      <c r="B21" s="208" t="s">
        <v>24</v>
      </c>
      <c r="C21" s="142">
        <f>SUM(C11+C13+C15+C17+C19)</f>
        <v>0</v>
      </c>
      <c r="D21" s="142">
        <f t="shared" ref="D21:O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</row>
    <row r="25" spans="1:15" x14ac:dyDescent="0.25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</row>
    <row r="26" spans="1:15" x14ac:dyDescent="0.25">
      <c r="A26" s="220"/>
      <c r="B26" s="219"/>
      <c r="C26" s="220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</row>
    <row r="27" spans="1:15" x14ac:dyDescent="0.25">
      <c r="A27" s="220"/>
      <c r="B27" s="219"/>
      <c r="C27" s="220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</row>
    <row r="28" spans="1:15" x14ac:dyDescent="0.25">
      <c r="A28" s="220"/>
      <c r="B28" s="219"/>
      <c r="C28" s="220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</row>
    <row r="29" spans="1:15" x14ac:dyDescent="0.25">
      <c r="A29" s="220"/>
      <c r="B29" s="219"/>
      <c r="C29" s="220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</row>
    <row r="30" spans="1:15" x14ac:dyDescent="0.25">
      <c r="A30" s="220"/>
      <c r="B30" s="219"/>
      <c r="C30" s="220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</row>
    <row r="31" spans="1:15" x14ac:dyDescent="0.25">
      <c r="A31" s="220"/>
      <c r="B31" s="219"/>
      <c r="C31" s="220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</row>
    <row r="32" spans="1:15" x14ac:dyDescent="0.25">
      <c r="A32" s="220"/>
      <c r="B32" s="219"/>
      <c r="C32" s="220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</row>
    <row r="33" spans="1:15" x14ac:dyDescent="0.25">
      <c r="A33" s="220"/>
      <c r="B33" s="219"/>
      <c r="C33" s="220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</row>
    <row r="34" spans="1:15" x14ac:dyDescent="0.25">
      <c r="A34" s="220"/>
      <c r="B34" s="219"/>
      <c r="C34" s="220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</row>
    <row r="35" spans="1:15" x14ac:dyDescent="0.25">
      <c r="A35" s="220"/>
      <c r="B35" s="219"/>
      <c r="C35" s="220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39"/>
  <sheetViews>
    <sheetView workbookViewId="0">
      <selection activeCell="Q12" sqref="Q12"/>
    </sheetView>
  </sheetViews>
  <sheetFormatPr baseColWidth="10" defaultRowHeight="15" x14ac:dyDescent="0.25"/>
  <cols>
    <col min="1" max="1" width="18.28515625" bestFit="1" customWidth="1"/>
    <col min="2" max="2" width="3.7109375" style="237" customWidth="1"/>
    <col min="3" max="17" width="5.28515625" customWidth="1"/>
    <col min="18" max="18" width="5.7109375" customWidth="1"/>
  </cols>
  <sheetData>
    <row r="1" spans="1:20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20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20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20" s="122" customFormat="1" ht="12.75" customHeight="1" x14ac:dyDescent="0.25">
      <c r="A4" s="400" t="s">
        <v>181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20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20" s="130" customFormat="1" ht="11.25" customHeight="1" x14ac:dyDescent="0.2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20" ht="11.1" customHeight="1" x14ac:dyDescent="0.25">
      <c r="A7" s="223" t="s">
        <v>175</v>
      </c>
      <c r="B7" s="222" t="s">
        <v>23</v>
      </c>
      <c r="C7" s="224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339" t="s">
        <v>182</v>
      </c>
      <c r="N7" s="224">
        <v>84</v>
      </c>
      <c r="O7" s="339" t="s">
        <v>182</v>
      </c>
      <c r="P7" s="224" t="s">
        <v>182</v>
      </c>
      <c r="Q7" s="339" t="s">
        <v>182</v>
      </c>
      <c r="R7" s="245">
        <f>SUM(C7:Q7)</f>
        <v>84</v>
      </c>
    </row>
    <row r="8" spans="1:20" ht="11.1" customHeight="1" x14ac:dyDescent="0.25">
      <c r="A8" s="223" t="s">
        <v>175</v>
      </c>
      <c r="B8" s="222" t="s">
        <v>24</v>
      </c>
      <c r="C8" s="224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339" t="s">
        <v>182</v>
      </c>
      <c r="I8" s="339" t="s">
        <v>182</v>
      </c>
      <c r="J8" s="339" t="s">
        <v>182</v>
      </c>
      <c r="K8" s="339" t="s">
        <v>182</v>
      </c>
      <c r="L8" s="339" t="s">
        <v>182</v>
      </c>
      <c r="M8" s="339" t="s">
        <v>182</v>
      </c>
      <c r="N8" s="224">
        <v>20</v>
      </c>
      <c r="O8" s="339" t="s">
        <v>182</v>
      </c>
      <c r="P8" s="224" t="s">
        <v>182</v>
      </c>
      <c r="Q8" s="339" t="s">
        <v>182</v>
      </c>
      <c r="R8" s="245">
        <f t="shared" ref="R8:R16" si="0">SUM(C8:Q8)</f>
        <v>20</v>
      </c>
    </row>
    <row r="9" spans="1:20" ht="11.1" customHeight="1" x14ac:dyDescent="0.25">
      <c r="A9" s="223" t="s">
        <v>176</v>
      </c>
      <c r="B9" s="222" t="s">
        <v>23</v>
      </c>
      <c r="C9" s="224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339" t="s">
        <v>182</v>
      </c>
      <c r="I9" s="339" t="s">
        <v>182</v>
      </c>
      <c r="J9" s="339" t="s">
        <v>182</v>
      </c>
      <c r="K9" s="339" t="s">
        <v>182</v>
      </c>
      <c r="L9" s="339" t="s">
        <v>182</v>
      </c>
      <c r="M9" s="339" t="s">
        <v>182</v>
      </c>
      <c r="N9" s="224">
        <v>2487</v>
      </c>
      <c r="O9" s="339" t="s">
        <v>182</v>
      </c>
      <c r="P9" s="224" t="s">
        <v>182</v>
      </c>
      <c r="Q9" s="339" t="s">
        <v>182</v>
      </c>
      <c r="R9" s="245">
        <f t="shared" si="0"/>
        <v>2487</v>
      </c>
    </row>
    <row r="10" spans="1:20" ht="11.1" customHeight="1" x14ac:dyDescent="0.25">
      <c r="A10" s="223" t="s">
        <v>176</v>
      </c>
      <c r="B10" s="222" t="s">
        <v>24</v>
      </c>
      <c r="C10" s="224" t="s">
        <v>182</v>
      </c>
      <c r="D10" s="339" t="s">
        <v>182</v>
      </c>
      <c r="E10" s="339" t="s">
        <v>182</v>
      </c>
      <c r="F10" s="339" t="s">
        <v>182</v>
      </c>
      <c r="G10" s="339" t="s">
        <v>182</v>
      </c>
      <c r="H10" s="339" t="s">
        <v>182</v>
      </c>
      <c r="I10" s="339" t="s">
        <v>182</v>
      </c>
      <c r="J10" s="339" t="s">
        <v>182</v>
      </c>
      <c r="K10" s="339" t="s">
        <v>182</v>
      </c>
      <c r="L10" s="339" t="s">
        <v>182</v>
      </c>
      <c r="M10" s="339" t="s">
        <v>182</v>
      </c>
      <c r="N10" s="224">
        <v>355</v>
      </c>
      <c r="O10" s="339" t="s">
        <v>182</v>
      </c>
      <c r="P10" s="224" t="s">
        <v>182</v>
      </c>
      <c r="Q10" s="339" t="s">
        <v>182</v>
      </c>
      <c r="R10" s="245">
        <f t="shared" si="0"/>
        <v>355</v>
      </c>
      <c r="T10" s="244"/>
    </row>
    <row r="11" spans="1:20" ht="11.1" customHeight="1" x14ac:dyDescent="0.25">
      <c r="A11" s="223" t="s">
        <v>177</v>
      </c>
      <c r="B11" s="222" t="s">
        <v>23</v>
      </c>
      <c r="C11" s="224" t="s">
        <v>182</v>
      </c>
      <c r="D11" s="339" t="s">
        <v>182</v>
      </c>
      <c r="E11" s="339" t="s">
        <v>182</v>
      </c>
      <c r="F11" s="339" t="s">
        <v>182</v>
      </c>
      <c r="G11" s="339" t="s">
        <v>182</v>
      </c>
      <c r="H11" s="339" t="s">
        <v>182</v>
      </c>
      <c r="I11" s="339" t="s">
        <v>182</v>
      </c>
      <c r="J11" s="339" t="s">
        <v>182</v>
      </c>
      <c r="K11" s="339" t="s">
        <v>182</v>
      </c>
      <c r="L11" s="339" t="s">
        <v>182</v>
      </c>
      <c r="M11" s="339" t="s">
        <v>182</v>
      </c>
      <c r="N11" s="224">
        <v>2481</v>
      </c>
      <c r="O11" s="339" t="s">
        <v>182</v>
      </c>
      <c r="P11" s="224">
        <v>2281</v>
      </c>
      <c r="Q11" s="339" t="s">
        <v>182</v>
      </c>
      <c r="R11" s="245">
        <f t="shared" si="0"/>
        <v>4762</v>
      </c>
      <c r="T11" s="244"/>
    </row>
    <row r="12" spans="1:20" ht="11.1" customHeight="1" x14ac:dyDescent="0.25">
      <c r="A12" s="377" t="s">
        <v>177</v>
      </c>
      <c r="B12" s="379" t="s">
        <v>24</v>
      </c>
      <c r="C12" s="378" t="s">
        <v>182</v>
      </c>
      <c r="D12" s="340" t="s">
        <v>182</v>
      </c>
      <c r="E12" s="340" t="s">
        <v>182</v>
      </c>
      <c r="F12" s="340" t="s">
        <v>182</v>
      </c>
      <c r="G12" s="340" t="s">
        <v>182</v>
      </c>
      <c r="H12" s="340" t="s">
        <v>182</v>
      </c>
      <c r="I12" s="340" t="s">
        <v>182</v>
      </c>
      <c r="J12" s="340" t="s">
        <v>182</v>
      </c>
      <c r="K12" s="340" t="s">
        <v>182</v>
      </c>
      <c r="L12" s="340" t="s">
        <v>182</v>
      </c>
      <c r="M12" s="340" t="s">
        <v>182</v>
      </c>
      <c r="N12" s="378">
        <v>308</v>
      </c>
      <c r="O12" s="340" t="s">
        <v>182</v>
      </c>
      <c r="P12" s="378">
        <v>592</v>
      </c>
      <c r="Q12" s="340" t="s">
        <v>182</v>
      </c>
      <c r="R12" s="252">
        <f t="shared" si="0"/>
        <v>900</v>
      </c>
    </row>
    <row r="13" spans="1:20" ht="11.1" customHeight="1" x14ac:dyDescent="0.25">
      <c r="A13" s="223"/>
      <c r="B13" s="222"/>
      <c r="C13" s="224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24"/>
      <c r="O13" s="288"/>
      <c r="P13" s="224"/>
      <c r="Q13" s="288"/>
      <c r="R13" s="258"/>
    </row>
    <row r="14" spans="1:20" s="195" customFormat="1" ht="11.25" customHeight="1" x14ac:dyDescent="0.15">
      <c r="A14" s="192" t="s">
        <v>94</v>
      </c>
      <c r="B14" s="193" t="s">
        <v>23</v>
      </c>
      <c r="C14" s="194">
        <v>0</v>
      </c>
      <c r="D14" s="194">
        <v>0</v>
      </c>
      <c r="E14" s="194">
        <v>0</v>
      </c>
      <c r="F14" s="194">
        <v>0</v>
      </c>
      <c r="G14" s="194">
        <v>0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5052</v>
      </c>
      <c r="O14" s="194">
        <v>0</v>
      </c>
      <c r="P14" s="194">
        <v>2281</v>
      </c>
      <c r="Q14" s="194">
        <v>0</v>
      </c>
      <c r="R14" s="194">
        <f t="shared" si="0"/>
        <v>7333</v>
      </c>
    </row>
    <row r="15" spans="1:20" s="195" customFormat="1" ht="11.25" customHeight="1" x14ac:dyDescent="0.15">
      <c r="A15" s="192"/>
      <c r="B15" s="193" t="s">
        <v>24</v>
      </c>
      <c r="C15" s="194">
        <v>0</v>
      </c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683</v>
      </c>
      <c r="O15" s="194">
        <v>0</v>
      </c>
      <c r="P15" s="194">
        <v>592</v>
      </c>
      <c r="Q15" s="194">
        <v>0</v>
      </c>
      <c r="R15" s="194">
        <f t="shared" si="0"/>
        <v>1275</v>
      </c>
    </row>
    <row r="16" spans="1:20" s="195" customFormat="1" ht="11.25" customHeight="1" x14ac:dyDescent="0.15">
      <c r="A16" s="137" t="s">
        <v>95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</row>
    <row r="18" spans="1:18" s="195" customFormat="1" ht="11.25" customHeight="1" x14ac:dyDescent="0.15">
      <c r="A18" s="137" t="s">
        <v>96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f>SUM(C19:Q19)</f>
        <v>0</v>
      </c>
    </row>
    <row r="20" spans="1:18" s="195" customFormat="1" ht="11.25" customHeight="1" x14ac:dyDescent="0.15">
      <c r="A20" s="137" t="s">
        <v>97</v>
      </c>
      <c r="B20" s="193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</row>
    <row r="21" spans="1:18" s="195" customFormat="1" ht="11.25" customHeight="1" x14ac:dyDescent="0.15">
      <c r="A21" s="137"/>
      <c r="B21" s="193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</row>
    <row r="22" spans="1:18" s="195" customFormat="1" ht="11.25" customHeight="1" x14ac:dyDescent="0.15">
      <c r="A22" s="137" t="s">
        <v>113</v>
      </c>
      <c r="B22" s="193" t="s">
        <v>23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f>SUM(C22:Q22)</f>
        <v>0</v>
      </c>
    </row>
    <row r="23" spans="1:18" s="195" customFormat="1" ht="11.25" customHeight="1" x14ac:dyDescent="0.15">
      <c r="A23" s="137"/>
      <c r="B23" s="193" t="s">
        <v>24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</row>
    <row r="24" spans="1:18" s="195" customFormat="1" ht="11.25" customHeight="1" x14ac:dyDescent="0.15">
      <c r="A24" s="139" t="s">
        <v>166</v>
      </c>
      <c r="B24" s="196" t="s">
        <v>23</v>
      </c>
      <c r="C24" s="140">
        <f>SUM(C14+C16+C18+C20+C22)</f>
        <v>0</v>
      </c>
      <c r="D24" s="140">
        <f t="shared" ref="D24:R24" si="1">SUM(D14+D16+D18+D20+D22)</f>
        <v>0</v>
      </c>
      <c r="E24" s="140">
        <f t="shared" si="1"/>
        <v>0</v>
      </c>
      <c r="F24" s="140">
        <f t="shared" si="1"/>
        <v>0</v>
      </c>
      <c r="G24" s="140">
        <f t="shared" si="1"/>
        <v>0</v>
      </c>
      <c r="H24" s="140">
        <f t="shared" si="1"/>
        <v>0</v>
      </c>
      <c r="I24" s="140">
        <f t="shared" si="1"/>
        <v>0</v>
      </c>
      <c r="J24" s="140">
        <f t="shared" si="1"/>
        <v>0</v>
      </c>
      <c r="K24" s="140">
        <f t="shared" si="1"/>
        <v>0</v>
      </c>
      <c r="L24" s="140">
        <f t="shared" si="1"/>
        <v>0</v>
      </c>
      <c r="M24" s="140">
        <f t="shared" si="1"/>
        <v>0</v>
      </c>
      <c r="N24" s="140">
        <f t="shared" si="1"/>
        <v>5052</v>
      </c>
      <c r="O24" s="140">
        <f t="shared" si="1"/>
        <v>0</v>
      </c>
      <c r="P24" s="140">
        <f t="shared" si="1"/>
        <v>2281</v>
      </c>
      <c r="Q24" s="140">
        <f t="shared" si="1"/>
        <v>0</v>
      </c>
      <c r="R24" s="140">
        <f t="shared" si="1"/>
        <v>7333</v>
      </c>
    </row>
    <row r="25" spans="1:18" s="195" customFormat="1" ht="11.25" customHeight="1" x14ac:dyDescent="0.15">
      <c r="A25" s="141"/>
      <c r="B25" s="197" t="s">
        <v>24</v>
      </c>
      <c r="C25" s="142">
        <f>SUM(C15+C17+C19+C21+C23)</f>
        <v>0</v>
      </c>
      <c r="D25" s="142">
        <f t="shared" ref="D25:R25" si="2">SUM(D15+D17+D19+D21+D23)</f>
        <v>0</v>
      </c>
      <c r="E25" s="142">
        <f t="shared" si="2"/>
        <v>0</v>
      </c>
      <c r="F25" s="142">
        <f t="shared" si="2"/>
        <v>0</v>
      </c>
      <c r="G25" s="142">
        <f t="shared" si="2"/>
        <v>0</v>
      </c>
      <c r="H25" s="142">
        <f t="shared" si="2"/>
        <v>0</v>
      </c>
      <c r="I25" s="142">
        <f t="shared" si="2"/>
        <v>0</v>
      </c>
      <c r="J25" s="142">
        <f t="shared" si="2"/>
        <v>0</v>
      </c>
      <c r="K25" s="142">
        <f t="shared" si="2"/>
        <v>0</v>
      </c>
      <c r="L25" s="142">
        <f t="shared" si="2"/>
        <v>0</v>
      </c>
      <c r="M25" s="142">
        <f t="shared" si="2"/>
        <v>0</v>
      </c>
      <c r="N25" s="142">
        <f t="shared" si="2"/>
        <v>683</v>
      </c>
      <c r="O25" s="142">
        <f t="shared" si="2"/>
        <v>0</v>
      </c>
      <c r="P25" s="142">
        <f t="shared" si="2"/>
        <v>592</v>
      </c>
      <c r="Q25" s="142">
        <f t="shared" si="2"/>
        <v>0</v>
      </c>
      <c r="R25" s="142">
        <f t="shared" si="2"/>
        <v>1275</v>
      </c>
    </row>
    <row r="26" spans="1:18" ht="11.25" customHeight="1" x14ac:dyDescent="0.25"/>
    <row r="29" spans="1:18" x14ac:dyDescent="0.25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</row>
    <row r="30" spans="1:18" x14ac:dyDescent="0.25">
      <c r="A30" s="299"/>
      <c r="B30" s="298"/>
      <c r="C30" s="299"/>
      <c r="D30" s="299"/>
      <c r="E30" s="300"/>
      <c r="F30" s="300"/>
      <c r="G30" s="300"/>
      <c r="H30" s="300"/>
      <c r="I30" s="300"/>
      <c r="J30" s="300"/>
      <c r="K30" s="300"/>
      <c r="L30" s="300"/>
      <c r="M30" s="299"/>
      <c r="N30" s="300"/>
      <c r="O30" s="300"/>
      <c r="P30" s="299"/>
      <c r="Q30" s="300"/>
      <c r="R30" s="300"/>
    </row>
    <row r="31" spans="1:18" x14ac:dyDescent="0.25">
      <c r="A31" s="299"/>
      <c r="B31" s="298"/>
      <c r="C31" s="299"/>
      <c r="D31" s="299"/>
      <c r="E31" s="300"/>
      <c r="F31" s="300"/>
      <c r="G31" s="300"/>
      <c r="H31" s="300"/>
      <c r="I31" s="300"/>
      <c r="J31" s="300"/>
      <c r="K31" s="300"/>
      <c r="L31" s="300"/>
      <c r="M31" s="299"/>
      <c r="N31" s="300"/>
      <c r="O31" s="300"/>
      <c r="P31" s="299"/>
      <c r="Q31" s="300"/>
      <c r="R31" s="300"/>
    </row>
    <row r="32" spans="1:18" x14ac:dyDescent="0.25">
      <c r="A32" s="299"/>
      <c r="B32" s="298"/>
      <c r="C32" s="299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</row>
    <row r="33" spans="1:18" x14ac:dyDescent="0.25">
      <c r="A33" s="299"/>
      <c r="B33" s="298"/>
      <c r="C33" s="299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</row>
    <row r="34" spans="1:18" x14ac:dyDescent="0.25">
      <c r="A34" s="299"/>
      <c r="B34" s="298"/>
      <c r="C34" s="299"/>
      <c r="D34" s="300"/>
      <c r="E34" s="300"/>
      <c r="F34" s="300"/>
      <c r="G34" s="300"/>
      <c r="H34" s="300"/>
      <c r="I34" s="300"/>
      <c r="J34" s="299"/>
      <c r="K34" s="300"/>
      <c r="L34" s="300"/>
      <c r="M34" s="299"/>
      <c r="N34" s="300"/>
      <c r="O34" s="300"/>
      <c r="P34" s="300"/>
      <c r="Q34" s="300"/>
      <c r="R34" s="300"/>
    </row>
    <row r="35" spans="1:18" x14ac:dyDescent="0.25">
      <c r="A35" s="299"/>
      <c r="B35" s="298"/>
      <c r="C35" s="299"/>
      <c r="D35" s="300"/>
      <c r="E35" s="300"/>
      <c r="F35" s="300"/>
      <c r="G35" s="300"/>
      <c r="H35" s="300"/>
      <c r="I35" s="300"/>
      <c r="J35" s="299"/>
      <c r="K35" s="300"/>
      <c r="L35" s="300"/>
      <c r="M35" s="299"/>
      <c r="N35" s="300"/>
      <c r="O35" s="300"/>
      <c r="P35" s="300"/>
      <c r="Q35" s="300"/>
      <c r="R35" s="300"/>
    </row>
    <row r="36" spans="1:18" x14ac:dyDescent="0.25">
      <c r="A36" s="299"/>
      <c r="B36" s="298"/>
      <c r="C36" s="299"/>
      <c r="D36" s="300"/>
      <c r="E36" s="300"/>
      <c r="F36" s="300"/>
      <c r="G36" s="300"/>
      <c r="H36" s="300"/>
      <c r="I36" s="300"/>
      <c r="J36" s="299"/>
      <c r="K36" s="299"/>
      <c r="L36" s="300"/>
      <c r="M36" s="299"/>
      <c r="N36" s="300"/>
      <c r="O36" s="300"/>
      <c r="P36" s="300"/>
      <c r="Q36" s="300"/>
      <c r="R36" s="300"/>
    </row>
    <row r="37" spans="1:18" x14ac:dyDescent="0.25">
      <c r="A37" s="299"/>
      <c r="B37" s="298"/>
      <c r="C37" s="299"/>
      <c r="D37" s="300"/>
      <c r="E37" s="300"/>
      <c r="F37" s="300"/>
      <c r="G37" s="300"/>
      <c r="H37" s="300"/>
      <c r="I37" s="300"/>
      <c r="J37" s="299"/>
      <c r="K37" s="299"/>
      <c r="L37" s="300"/>
      <c r="M37" s="299"/>
      <c r="N37" s="300"/>
      <c r="O37" s="300"/>
      <c r="P37" s="300"/>
      <c r="Q37" s="300"/>
      <c r="R37" s="300"/>
    </row>
    <row r="38" spans="1:18" x14ac:dyDescent="0.25">
      <c r="A38" s="299"/>
      <c r="B38" s="298"/>
      <c r="C38" s="299"/>
      <c r="D38" s="299"/>
      <c r="E38" s="300"/>
      <c r="F38" s="300"/>
      <c r="G38" s="300"/>
      <c r="H38" s="300"/>
      <c r="I38" s="299"/>
      <c r="J38" s="299"/>
      <c r="K38" s="299"/>
      <c r="L38" s="300"/>
      <c r="M38" s="299"/>
      <c r="N38" s="300"/>
      <c r="O38" s="300"/>
      <c r="P38" s="300"/>
      <c r="Q38" s="300"/>
      <c r="R38" s="300"/>
    </row>
    <row r="39" spans="1:18" x14ac:dyDescent="0.25">
      <c r="A39" s="299"/>
      <c r="B39" s="298"/>
      <c r="C39" s="299"/>
      <c r="D39" s="299"/>
      <c r="E39" s="300"/>
      <c r="F39" s="300"/>
      <c r="G39" s="300"/>
      <c r="H39" s="300"/>
      <c r="I39" s="299"/>
      <c r="J39" s="299"/>
      <c r="K39" s="299"/>
      <c r="L39" s="300"/>
      <c r="M39" s="299"/>
      <c r="N39" s="300"/>
      <c r="O39" s="300"/>
      <c r="P39" s="300"/>
      <c r="Q39" s="300"/>
      <c r="R39" s="300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39"/>
  <sheetViews>
    <sheetView workbookViewId="0">
      <selection sqref="A1:O1"/>
    </sheetView>
  </sheetViews>
  <sheetFormatPr baseColWidth="10" defaultRowHeight="15" x14ac:dyDescent="0.25"/>
  <cols>
    <col min="1" max="1" width="18.28515625" bestFit="1" customWidth="1"/>
    <col min="2" max="2" width="3.7109375" style="237" customWidth="1"/>
    <col min="3" max="15" width="5.7109375" customWidth="1"/>
    <col min="18" max="18" width="3.7109375" customWidth="1"/>
    <col min="19" max="31" width="4.7109375" customWidth="1"/>
  </cols>
  <sheetData>
    <row r="1" spans="1:32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32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32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32" s="122" customFormat="1" ht="12.75" customHeight="1" x14ac:dyDescent="0.25">
      <c r="A4" s="400" t="s">
        <v>181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32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32" s="130" customFormat="1" ht="11.25" customHeight="1" x14ac:dyDescent="0.2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  <c r="Q6" s="365"/>
      <c r="R6" s="366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0"/>
    </row>
    <row r="7" spans="1:32" ht="11.1" customHeight="1" x14ac:dyDescent="0.25">
      <c r="A7" s="226" t="s">
        <v>175</v>
      </c>
      <c r="B7" s="225" t="s">
        <v>23</v>
      </c>
      <c r="C7" s="227" t="s">
        <v>182</v>
      </c>
      <c r="D7" s="227" t="s">
        <v>182</v>
      </c>
      <c r="E7" s="227" t="s">
        <v>182</v>
      </c>
      <c r="F7" s="227">
        <v>10</v>
      </c>
      <c r="G7" s="227">
        <v>6</v>
      </c>
      <c r="H7" s="227" t="s">
        <v>182</v>
      </c>
      <c r="I7" s="227">
        <v>48</v>
      </c>
      <c r="J7" s="227">
        <v>20</v>
      </c>
      <c r="K7" s="227" t="s">
        <v>182</v>
      </c>
      <c r="L7" s="227" t="s">
        <v>182</v>
      </c>
      <c r="M7" s="227" t="s">
        <v>182</v>
      </c>
      <c r="N7" s="227" t="s">
        <v>182</v>
      </c>
      <c r="O7" s="245">
        <f t="shared" ref="O7:O12" si="0">SUM(C7:N7)</f>
        <v>84</v>
      </c>
      <c r="Q7" s="204"/>
      <c r="R7" s="205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53"/>
    </row>
    <row r="8" spans="1:32" ht="11.1" customHeight="1" x14ac:dyDescent="0.25">
      <c r="A8" s="226" t="s">
        <v>175</v>
      </c>
      <c r="B8" s="225" t="s">
        <v>24</v>
      </c>
      <c r="C8" s="227" t="s">
        <v>182</v>
      </c>
      <c r="D8" s="227" t="s">
        <v>182</v>
      </c>
      <c r="E8" s="227" t="s">
        <v>182</v>
      </c>
      <c r="F8" s="227">
        <v>1</v>
      </c>
      <c r="G8" s="227">
        <v>1</v>
      </c>
      <c r="H8" s="227" t="s">
        <v>182</v>
      </c>
      <c r="I8" s="227">
        <v>9</v>
      </c>
      <c r="J8" s="227">
        <v>9</v>
      </c>
      <c r="K8" s="227" t="s">
        <v>182</v>
      </c>
      <c r="L8" s="227" t="s">
        <v>182</v>
      </c>
      <c r="M8" s="227" t="s">
        <v>182</v>
      </c>
      <c r="N8" s="227" t="s">
        <v>182</v>
      </c>
      <c r="O8" s="245">
        <f t="shared" si="0"/>
        <v>20</v>
      </c>
      <c r="Q8" s="204"/>
      <c r="R8" s="205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53"/>
    </row>
    <row r="9" spans="1:32" ht="11.1" customHeight="1" x14ac:dyDescent="0.25">
      <c r="A9" s="226" t="s">
        <v>176</v>
      </c>
      <c r="B9" s="225" t="s">
        <v>23</v>
      </c>
      <c r="C9" s="227">
        <v>422</v>
      </c>
      <c r="D9" s="227">
        <v>32</v>
      </c>
      <c r="E9" s="227">
        <v>444</v>
      </c>
      <c r="F9" s="227">
        <v>450</v>
      </c>
      <c r="G9" s="227">
        <v>486</v>
      </c>
      <c r="H9" s="227">
        <v>180</v>
      </c>
      <c r="I9" s="227">
        <v>26</v>
      </c>
      <c r="J9" s="227">
        <v>2</v>
      </c>
      <c r="K9" s="227" t="s">
        <v>182</v>
      </c>
      <c r="L9" s="227" t="s">
        <v>182</v>
      </c>
      <c r="M9" s="227">
        <v>206</v>
      </c>
      <c r="N9" s="227">
        <v>239</v>
      </c>
      <c r="O9" s="245">
        <f t="shared" si="0"/>
        <v>2487</v>
      </c>
      <c r="Q9" s="137"/>
      <c r="R9" s="205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253"/>
    </row>
    <row r="10" spans="1:32" ht="11.1" customHeight="1" x14ac:dyDescent="0.25">
      <c r="A10" s="226" t="s">
        <v>176</v>
      </c>
      <c r="B10" s="225" t="s">
        <v>24</v>
      </c>
      <c r="C10" s="227">
        <v>61</v>
      </c>
      <c r="D10" s="227">
        <v>2</v>
      </c>
      <c r="E10" s="227">
        <v>57</v>
      </c>
      <c r="F10" s="227">
        <v>73</v>
      </c>
      <c r="G10" s="227">
        <v>84</v>
      </c>
      <c r="H10" s="227">
        <v>45</v>
      </c>
      <c r="I10" s="227">
        <v>11</v>
      </c>
      <c r="J10" s="227">
        <v>2</v>
      </c>
      <c r="K10" s="227" t="s">
        <v>182</v>
      </c>
      <c r="L10" s="227" t="s">
        <v>182</v>
      </c>
      <c r="M10" s="227">
        <v>10</v>
      </c>
      <c r="N10" s="227">
        <v>10</v>
      </c>
      <c r="O10" s="245">
        <f t="shared" si="0"/>
        <v>355</v>
      </c>
      <c r="Q10" s="137"/>
      <c r="R10" s="205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253"/>
    </row>
    <row r="11" spans="1:32" ht="11.1" customHeight="1" x14ac:dyDescent="0.25">
      <c r="A11" s="226" t="s">
        <v>177</v>
      </c>
      <c r="B11" s="225" t="s">
        <v>23</v>
      </c>
      <c r="C11" s="227">
        <v>305</v>
      </c>
      <c r="D11" s="227">
        <v>647</v>
      </c>
      <c r="E11" s="227">
        <v>272</v>
      </c>
      <c r="F11" s="227">
        <v>342</v>
      </c>
      <c r="G11" s="227">
        <v>19</v>
      </c>
      <c r="H11" s="227">
        <v>82</v>
      </c>
      <c r="I11" s="227" t="s">
        <v>182</v>
      </c>
      <c r="J11" s="227" t="s">
        <v>182</v>
      </c>
      <c r="K11" s="227" t="s">
        <v>182</v>
      </c>
      <c r="L11" s="227">
        <v>438</v>
      </c>
      <c r="M11" s="227">
        <v>1377</v>
      </c>
      <c r="N11" s="227">
        <v>1280</v>
      </c>
      <c r="O11" s="245">
        <f t="shared" si="0"/>
        <v>4762</v>
      </c>
      <c r="Q11" s="137"/>
      <c r="R11" s="205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253"/>
    </row>
    <row r="12" spans="1:32" ht="11.1" customHeight="1" x14ac:dyDescent="0.25">
      <c r="A12" s="380" t="s">
        <v>177</v>
      </c>
      <c r="B12" s="381" t="s">
        <v>24</v>
      </c>
      <c r="C12" s="382">
        <v>41</v>
      </c>
      <c r="D12" s="382">
        <v>78</v>
      </c>
      <c r="E12" s="382">
        <v>372</v>
      </c>
      <c r="F12" s="382">
        <v>44</v>
      </c>
      <c r="G12" s="382">
        <v>2</v>
      </c>
      <c r="H12" s="382">
        <v>9</v>
      </c>
      <c r="I12" s="382" t="s">
        <v>182</v>
      </c>
      <c r="J12" s="382" t="s">
        <v>182</v>
      </c>
      <c r="K12" s="287" t="s">
        <v>182</v>
      </c>
      <c r="L12" s="382">
        <v>107</v>
      </c>
      <c r="M12" s="382">
        <v>119</v>
      </c>
      <c r="N12" s="382">
        <v>128</v>
      </c>
      <c r="O12" s="252">
        <f t="shared" si="0"/>
        <v>900</v>
      </c>
      <c r="Q12" s="137"/>
      <c r="R12" s="205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253"/>
    </row>
    <row r="13" spans="1:32" ht="11.25" customHeight="1" x14ac:dyDescent="0.25">
      <c r="A13" s="226"/>
      <c r="B13" s="225"/>
      <c r="C13" s="227"/>
      <c r="D13" s="227"/>
      <c r="E13" s="227"/>
      <c r="F13" s="227"/>
      <c r="G13" s="227"/>
      <c r="H13" s="227"/>
      <c r="I13" s="227"/>
      <c r="J13" s="227"/>
      <c r="K13" s="288"/>
      <c r="L13" s="227"/>
      <c r="M13" s="227"/>
      <c r="N13" s="227"/>
      <c r="O13" s="258"/>
      <c r="Q13" s="137"/>
      <c r="R13" s="205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253"/>
    </row>
    <row r="14" spans="1:32" s="137" customFormat="1" ht="11.25" customHeight="1" x14ac:dyDescent="0.15">
      <c r="A14" s="204" t="s">
        <v>94</v>
      </c>
      <c r="B14" s="205" t="s">
        <v>23</v>
      </c>
      <c r="C14" s="206">
        <v>727</v>
      </c>
      <c r="D14" s="206">
        <v>679</v>
      </c>
      <c r="E14" s="206">
        <v>716</v>
      </c>
      <c r="F14" s="206">
        <v>802</v>
      </c>
      <c r="G14" s="206">
        <v>511</v>
      </c>
      <c r="H14" s="206">
        <v>262</v>
      </c>
      <c r="I14" s="206">
        <v>74</v>
      </c>
      <c r="J14" s="206">
        <v>22</v>
      </c>
      <c r="K14" s="206">
        <v>0</v>
      </c>
      <c r="L14" s="206">
        <v>438</v>
      </c>
      <c r="M14" s="206">
        <v>1583</v>
      </c>
      <c r="N14" s="206">
        <v>1519</v>
      </c>
      <c r="O14" s="206">
        <v>7333</v>
      </c>
      <c r="R14" s="205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</row>
    <row r="15" spans="1:32" s="137" customFormat="1" ht="11.25" customHeight="1" x14ac:dyDescent="0.15">
      <c r="A15" s="204"/>
      <c r="B15" s="205" t="s">
        <v>24</v>
      </c>
      <c r="C15" s="206">
        <v>102</v>
      </c>
      <c r="D15" s="206">
        <v>80</v>
      </c>
      <c r="E15" s="206">
        <v>429</v>
      </c>
      <c r="F15" s="206">
        <v>118</v>
      </c>
      <c r="G15" s="206">
        <v>87</v>
      </c>
      <c r="H15" s="206">
        <v>54</v>
      </c>
      <c r="I15" s="206">
        <v>20</v>
      </c>
      <c r="J15" s="206">
        <v>11</v>
      </c>
      <c r="K15" s="206">
        <v>0</v>
      </c>
      <c r="L15" s="206">
        <v>107</v>
      </c>
      <c r="M15" s="206">
        <v>129</v>
      </c>
      <c r="N15" s="206">
        <v>138</v>
      </c>
      <c r="O15" s="206">
        <v>1275</v>
      </c>
      <c r="R15" s="20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</row>
    <row r="16" spans="1:32" s="137" customFormat="1" ht="11.25" customHeight="1" x14ac:dyDescent="0.15">
      <c r="A16" s="137" t="s">
        <v>95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R16" s="20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</row>
    <row r="17" spans="1:31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R17" s="205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</row>
    <row r="18" spans="1:31" s="137" customFormat="1" ht="11.25" customHeight="1" x14ac:dyDescent="0.15">
      <c r="A18" s="137" t="s">
        <v>96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Q18" s="156"/>
      <c r="R18" s="361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</row>
    <row r="19" spans="1:31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Q19" s="156"/>
      <c r="R19" s="361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</row>
    <row r="20" spans="1:31" s="137" customFormat="1" ht="11.25" customHeight="1" x14ac:dyDescent="0.15">
      <c r="A20" s="137" t="s">
        <v>97</v>
      </c>
      <c r="B20" s="205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</row>
    <row r="21" spans="1:31" s="137" customFormat="1" ht="11.25" customHeight="1" x14ac:dyDescent="0.15">
      <c r="B21" s="205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31" s="137" customFormat="1" ht="11.25" customHeight="1" x14ac:dyDescent="0.15">
      <c r="A22" s="137" t="s">
        <v>113</v>
      </c>
      <c r="B22" s="205" t="s">
        <v>23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31" s="137" customFormat="1" ht="11.25" customHeight="1" x14ac:dyDescent="0.15">
      <c r="B23" s="205" t="s">
        <v>24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31" s="137" customFormat="1" ht="11.25" customHeight="1" x14ac:dyDescent="0.15">
      <c r="A24" s="139" t="s">
        <v>166</v>
      </c>
      <c r="B24" s="207" t="s">
        <v>23</v>
      </c>
      <c r="C24" s="140">
        <f>SUM(C14+C16+C18+C20+C22)</f>
        <v>727</v>
      </c>
      <c r="D24" s="140">
        <f t="shared" ref="D24:O24" si="1">SUM(D14+D16+D18+D20+D22)</f>
        <v>679</v>
      </c>
      <c r="E24" s="140">
        <f t="shared" si="1"/>
        <v>716</v>
      </c>
      <c r="F24" s="140">
        <f t="shared" si="1"/>
        <v>802</v>
      </c>
      <c r="G24" s="140">
        <f t="shared" si="1"/>
        <v>511</v>
      </c>
      <c r="H24" s="140">
        <f t="shared" si="1"/>
        <v>262</v>
      </c>
      <c r="I24" s="140">
        <f t="shared" si="1"/>
        <v>74</v>
      </c>
      <c r="J24" s="140">
        <f t="shared" si="1"/>
        <v>22</v>
      </c>
      <c r="K24" s="140">
        <f t="shared" si="1"/>
        <v>0</v>
      </c>
      <c r="L24" s="140">
        <f t="shared" si="1"/>
        <v>438</v>
      </c>
      <c r="M24" s="140">
        <f t="shared" si="1"/>
        <v>1583</v>
      </c>
      <c r="N24" s="140">
        <f t="shared" si="1"/>
        <v>1519</v>
      </c>
      <c r="O24" s="140">
        <f t="shared" si="1"/>
        <v>7333</v>
      </c>
    </row>
    <row r="25" spans="1:31" s="137" customFormat="1" ht="11.25" customHeight="1" x14ac:dyDescent="0.15">
      <c r="A25" s="141"/>
      <c r="B25" s="208" t="s">
        <v>24</v>
      </c>
      <c r="C25" s="142">
        <f>SUM(C15+C17+C19+C21+C23)</f>
        <v>102</v>
      </c>
      <c r="D25" s="142">
        <f t="shared" ref="D25:O25" si="2">SUM(D15+D17+D19+D21+D23)</f>
        <v>80</v>
      </c>
      <c r="E25" s="142">
        <f t="shared" si="2"/>
        <v>429</v>
      </c>
      <c r="F25" s="142">
        <f t="shared" si="2"/>
        <v>118</v>
      </c>
      <c r="G25" s="142">
        <f t="shared" si="2"/>
        <v>87</v>
      </c>
      <c r="H25" s="142">
        <f t="shared" si="2"/>
        <v>54</v>
      </c>
      <c r="I25" s="142">
        <f t="shared" si="2"/>
        <v>20</v>
      </c>
      <c r="J25" s="142">
        <f t="shared" si="2"/>
        <v>11</v>
      </c>
      <c r="K25" s="142">
        <f t="shared" si="2"/>
        <v>0</v>
      </c>
      <c r="L25" s="142">
        <f t="shared" si="2"/>
        <v>107</v>
      </c>
      <c r="M25" s="142">
        <f t="shared" si="2"/>
        <v>129</v>
      </c>
      <c r="N25" s="142">
        <f t="shared" si="2"/>
        <v>138</v>
      </c>
      <c r="O25" s="142">
        <f t="shared" si="2"/>
        <v>1275</v>
      </c>
    </row>
    <row r="29" spans="1:31" x14ac:dyDescent="0.25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</row>
    <row r="30" spans="1:31" x14ac:dyDescent="0.25">
      <c r="A30" s="302"/>
      <c r="B30" s="301"/>
      <c r="C30" s="302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</row>
    <row r="31" spans="1:31" x14ac:dyDescent="0.25">
      <c r="A31" s="302"/>
      <c r="B31" s="301"/>
      <c r="C31" s="302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</row>
    <row r="32" spans="1:31" x14ac:dyDescent="0.25">
      <c r="A32" s="302"/>
      <c r="B32" s="301"/>
      <c r="C32" s="302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</row>
    <row r="33" spans="1:15" x14ac:dyDescent="0.25">
      <c r="A33" s="302"/>
      <c r="B33" s="301"/>
      <c r="C33" s="302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</row>
    <row r="34" spans="1:15" x14ac:dyDescent="0.25">
      <c r="A34" s="302"/>
      <c r="B34" s="301"/>
      <c r="C34" s="302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</row>
    <row r="35" spans="1:15" x14ac:dyDescent="0.25">
      <c r="A35" s="302"/>
      <c r="B35" s="301"/>
      <c r="C35" s="302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</row>
    <row r="36" spans="1:15" x14ac:dyDescent="0.25">
      <c r="A36" s="302"/>
      <c r="B36" s="301"/>
      <c r="C36" s="302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</row>
    <row r="37" spans="1:15" x14ac:dyDescent="0.25">
      <c r="A37" s="302"/>
      <c r="B37" s="301"/>
      <c r="C37" s="302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</row>
    <row r="38" spans="1:15" x14ac:dyDescent="0.25">
      <c r="A38" s="302"/>
      <c r="B38" s="301"/>
      <c r="C38" s="302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</row>
    <row r="39" spans="1:15" x14ac:dyDescent="0.25">
      <c r="A39" s="302"/>
      <c r="B39" s="301"/>
      <c r="C39" s="302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7"/>
  <sheetViews>
    <sheetView workbookViewId="0">
      <selection activeCell="T27" sqref="T27"/>
    </sheetView>
  </sheetViews>
  <sheetFormatPr baseColWidth="10" defaultRowHeight="15" x14ac:dyDescent="0.25"/>
  <cols>
    <col min="1" max="1" width="17.42578125" bestFit="1" customWidth="1"/>
    <col min="2" max="2" width="4.28515625" style="237" customWidth="1"/>
    <col min="3" max="18" width="5.28515625" customWidth="1"/>
    <col min="20" max="20" width="11.42578125" style="244"/>
  </cols>
  <sheetData>
    <row r="1" spans="1:20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T1" s="386"/>
    </row>
    <row r="2" spans="1:20" s="122" customFormat="1" ht="12.75" customHeight="1" x14ac:dyDescent="0.25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T2" s="386"/>
    </row>
    <row r="3" spans="1:20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T3" s="386"/>
    </row>
    <row r="4" spans="1:20" s="122" customFormat="1" ht="12.75" customHeight="1" x14ac:dyDescent="0.25">
      <c r="A4" s="400" t="s">
        <v>178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T4" s="386"/>
    </row>
    <row r="5" spans="1:20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T5" s="387"/>
    </row>
    <row r="6" spans="1:20" s="130" customFormat="1" ht="11.25" customHeight="1" x14ac:dyDescent="0.2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  <c r="T6" s="388"/>
    </row>
    <row r="7" spans="1:20" ht="11.1" customHeight="1" x14ac:dyDescent="0.25">
      <c r="A7" s="229" t="s">
        <v>172</v>
      </c>
      <c r="B7" s="228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230" t="s">
        <v>182</v>
      </c>
      <c r="L7" s="339" t="s">
        <v>182</v>
      </c>
      <c r="M7" s="339" t="s">
        <v>182</v>
      </c>
      <c r="N7" s="230">
        <v>250</v>
      </c>
      <c r="O7" s="339" t="s">
        <v>182</v>
      </c>
      <c r="P7" s="339" t="s">
        <v>182</v>
      </c>
      <c r="Q7" s="230" t="s">
        <v>182</v>
      </c>
      <c r="R7" s="277">
        <f>SUM(C7:Q7)</f>
        <v>250</v>
      </c>
    </row>
    <row r="8" spans="1:20" ht="11.1" customHeight="1" x14ac:dyDescent="0.25">
      <c r="A8" s="229" t="s">
        <v>172</v>
      </c>
      <c r="B8" s="228" t="s">
        <v>24</v>
      </c>
      <c r="C8" s="339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339" t="s">
        <v>182</v>
      </c>
      <c r="I8" s="339" t="s">
        <v>182</v>
      </c>
      <c r="J8" s="339" t="s">
        <v>182</v>
      </c>
      <c r="K8" s="230" t="s">
        <v>182</v>
      </c>
      <c r="L8" s="339" t="s">
        <v>182</v>
      </c>
      <c r="M8" s="339" t="s">
        <v>182</v>
      </c>
      <c r="N8" s="230">
        <v>85</v>
      </c>
      <c r="O8" s="339" t="s">
        <v>182</v>
      </c>
      <c r="P8" s="339" t="s">
        <v>182</v>
      </c>
      <c r="Q8" s="230" t="s">
        <v>182</v>
      </c>
      <c r="R8" s="277">
        <f t="shared" ref="R8:R13" si="0">SUM(C8:Q8)</f>
        <v>85</v>
      </c>
    </row>
    <row r="9" spans="1:20" ht="11.1" customHeight="1" x14ac:dyDescent="0.25">
      <c r="A9" s="229" t="s">
        <v>168</v>
      </c>
      <c r="B9" s="228" t="s">
        <v>23</v>
      </c>
      <c r="C9" s="339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339" t="s">
        <v>182</v>
      </c>
      <c r="I9" s="339" t="s">
        <v>182</v>
      </c>
      <c r="J9" s="339" t="s">
        <v>182</v>
      </c>
      <c r="K9" s="230">
        <v>31</v>
      </c>
      <c r="L9" s="339" t="s">
        <v>182</v>
      </c>
      <c r="M9" s="339" t="s">
        <v>182</v>
      </c>
      <c r="N9" s="230">
        <v>6096</v>
      </c>
      <c r="O9" s="339" t="s">
        <v>182</v>
      </c>
      <c r="P9" s="339" t="s">
        <v>182</v>
      </c>
      <c r="Q9" s="230">
        <v>304</v>
      </c>
      <c r="R9" s="277">
        <f t="shared" si="0"/>
        <v>6431</v>
      </c>
    </row>
    <row r="10" spans="1:20" ht="11.1" customHeight="1" x14ac:dyDescent="0.25">
      <c r="A10" s="383" t="s">
        <v>168</v>
      </c>
      <c r="B10" s="384" t="s">
        <v>24</v>
      </c>
      <c r="C10" s="340" t="s">
        <v>182</v>
      </c>
      <c r="D10" s="340" t="s">
        <v>182</v>
      </c>
      <c r="E10" s="340" t="s">
        <v>182</v>
      </c>
      <c r="F10" s="340" t="s">
        <v>182</v>
      </c>
      <c r="G10" s="340" t="s">
        <v>182</v>
      </c>
      <c r="H10" s="340" t="s">
        <v>182</v>
      </c>
      <c r="I10" s="340" t="s">
        <v>182</v>
      </c>
      <c r="J10" s="340" t="s">
        <v>182</v>
      </c>
      <c r="K10" s="385">
        <v>1</v>
      </c>
      <c r="L10" s="340" t="s">
        <v>182</v>
      </c>
      <c r="M10" s="340" t="s">
        <v>182</v>
      </c>
      <c r="N10" s="385">
        <v>1528</v>
      </c>
      <c r="O10" s="340" t="s">
        <v>182</v>
      </c>
      <c r="P10" s="340" t="s">
        <v>182</v>
      </c>
      <c r="Q10" s="385">
        <v>179</v>
      </c>
      <c r="R10" s="278">
        <f t="shared" si="0"/>
        <v>1708</v>
      </c>
    </row>
    <row r="11" spans="1:20" ht="11.25" customHeight="1" x14ac:dyDescent="0.25">
      <c r="A11" s="229"/>
      <c r="B11" s="228"/>
      <c r="C11" s="288"/>
      <c r="D11" s="288"/>
      <c r="E11" s="288"/>
      <c r="F11" s="288"/>
      <c r="G11" s="288"/>
      <c r="H11" s="288"/>
      <c r="I11" s="288"/>
      <c r="J11" s="288"/>
      <c r="K11" s="230"/>
      <c r="L11" s="288"/>
      <c r="M11" s="288"/>
      <c r="N11" s="230"/>
      <c r="O11" s="288"/>
      <c r="P11" s="288"/>
      <c r="Q11" s="230"/>
      <c r="R11" s="279"/>
    </row>
    <row r="12" spans="1:20" s="195" customFormat="1" ht="11.25" customHeight="1" x14ac:dyDescent="0.15">
      <c r="A12" s="192" t="s">
        <v>94</v>
      </c>
      <c r="B12" s="193" t="s">
        <v>23</v>
      </c>
      <c r="C12" s="194">
        <v>0</v>
      </c>
      <c r="D12" s="194">
        <v>0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31</v>
      </c>
      <c r="L12" s="194">
        <v>0</v>
      </c>
      <c r="M12" s="194">
        <v>0</v>
      </c>
      <c r="N12" s="194">
        <v>6346</v>
      </c>
      <c r="O12" s="194">
        <v>0</v>
      </c>
      <c r="P12" s="194">
        <v>0</v>
      </c>
      <c r="Q12" s="194">
        <v>304</v>
      </c>
      <c r="R12" s="194">
        <f t="shared" si="0"/>
        <v>6681</v>
      </c>
      <c r="T12" s="389"/>
    </row>
    <row r="13" spans="1:20" s="195" customFormat="1" ht="11.25" customHeight="1" x14ac:dyDescent="0.15">
      <c r="A13" s="192"/>
      <c r="B13" s="193" t="s">
        <v>24</v>
      </c>
      <c r="C13" s="194">
        <v>0</v>
      </c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1</v>
      </c>
      <c r="L13" s="194">
        <v>0</v>
      </c>
      <c r="M13" s="194">
        <v>0</v>
      </c>
      <c r="N13" s="194">
        <v>1613</v>
      </c>
      <c r="O13" s="194">
        <v>0</v>
      </c>
      <c r="P13" s="194">
        <v>0</v>
      </c>
      <c r="Q13" s="194">
        <v>179</v>
      </c>
      <c r="R13" s="194">
        <f t="shared" si="0"/>
        <v>1793</v>
      </c>
      <c r="T13" s="389"/>
    </row>
    <row r="14" spans="1:20" s="195" customFormat="1" ht="11.25" customHeight="1" x14ac:dyDescent="0.15">
      <c r="A14" s="137" t="s">
        <v>95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T14" s="389"/>
    </row>
    <row r="15" spans="1:20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T15" s="389"/>
    </row>
    <row r="16" spans="1:20" s="195" customFormat="1" ht="11.25" customHeight="1" x14ac:dyDescent="0.15">
      <c r="A16" s="137" t="s">
        <v>96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T16" s="389"/>
    </row>
    <row r="17" spans="1:20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T17" s="389"/>
    </row>
    <row r="18" spans="1:20" s="195" customFormat="1" ht="11.25" customHeight="1" x14ac:dyDescent="0.15">
      <c r="A18" s="137" t="s">
        <v>97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T18" s="389"/>
    </row>
    <row r="19" spans="1:20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T19" s="389"/>
    </row>
    <row r="20" spans="1:20" s="195" customFormat="1" ht="11.25" customHeight="1" x14ac:dyDescent="0.15">
      <c r="A20" s="137" t="s">
        <v>113</v>
      </c>
      <c r="B20" s="193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T20" s="389"/>
    </row>
    <row r="21" spans="1:20" s="195" customFormat="1" ht="11.25" customHeight="1" x14ac:dyDescent="0.15">
      <c r="A21" s="137"/>
      <c r="B21" s="193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T21" s="389"/>
    </row>
    <row r="22" spans="1:20" s="195" customFormat="1" ht="11.25" customHeight="1" x14ac:dyDescent="0.15">
      <c r="A22" s="139" t="s">
        <v>166</v>
      </c>
      <c r="B22" s="196" t="s">
        <v>23</v>
      </c>
      <c r="C22" s="140">
        <f>SUM(C12+C14+C16+C18+C20)</f>
        <v>0</v>
      </c>
      <c r="D22" s="140">
        <f t="shared" ref="D22:R22" si="1">SUM(D12+D14+D16+D18+D20)</f>
        <v>0</v>
      </c>
      <c r="E22" s="140">
        <f t="shared" si="1"/>
        <v>0</v>
      </c>
      <c r="F22" s="140">
        <f t="shared" si="1"/>
        <v>0</v>
      </c>
      <c r="G22" s="140">
        <f t="shared" si="1"/>
        <v>0</v>
      </c>
      <c r="H22" s="140">
        <f t="shared" si="1"/>
        <v>0</v>
      </c>
      <c r="I22" s="140">
        <f t="shared" si="1"/>
        <v>0</v>
      </c>
      <c r="J22" s="140">
        <f t="shared" si="1"/>
        <v>0</v>
      </c>
      <c r="K22" s="140">
        <f t="shared" si="1"/>
        <v>31</v>
      </c>
      <c r="L22" s="140">
        <f t="shared" si="1"/>
        <v>0</v>
      </c>
      <c r="M22" s="140">
        <f t="shared" si="1"/>
        <v>0</v>
      </c>
      <c r="N22" s="140">
        <f t="shared" si="1"/>
        <v>6346</v>
      </c>
      <c r="O22" s="140">
        <f t="shared" si="1"/>
        <v>0</v>
      </c>
      <c r="P22" s="140">
        <f t="shared" si="1"/>
        <v>0</v>
      </c>
      <c r="Q22" s="140">
        <f t="shared" si="1"/>
        <v>304</v>
      </c>
      <c r="R22" s="140">
        <f t="shared" si="1"/>
        <v>6681</v>
      </c>
      <c r="T22" s="389"/>
    </row>
    <row r="23" spans="1:20" s="195" customFormat="1" ht="11.25" customHeight="1" x14ac:dyDescent="0.15">
      <c r="A23" s="141"/>
      <c r="B23" s="197" t="s">
        <v>24</v>
      </c>
      <c r="C23" s="142">
        <f>SUM(C13+C15+C17+C19+C21)</f>
        <v>0</v>
      </c>
      <c r="D23" s="142">
        <f t="shared" ref="D23:R23" si="2">SUM(D13+D15+D17+D19+D21)</f>
        <v>0</v>
      </c>
      <c r="E23" s="142">
        <f t="shared" si="2"/>
        <v>0</v>
      </c>
      <c r="F23" s="142">
        <f t="shared" si="2"/>
        <v>0</v>
      </c>
      <c r="G23" s="142">
        <f t="shared" si="2"/>
        <v>0</v>
      </c>
      <c r="H23" s="142">
        <f t="shared" si="2"/>
        <v>0</v>
      </c>
      <c r="I23" s="142">
        <f t="shared" si="2"/>
        <v>0</v>
      </c>
      <c r="J23" s="142">
        <f t="shared" si="2"/>
        <v>0</v>
      </c>
      <c r="K23" s="142">
        <f t="shared" si="2"/>
        <v>1</v>
      </c>
      <c r="L23" s="142">
        <f t="shared" si="2"/>
        <v>0</v>
      </c>
      <c r="M23" s="142">
        <f t="shared" si="2"/>
        <v>0</v>
      </c>
      <c r="N23" s="142">
        <f t="shared" si="2"/>
        <v>1613</v>
      </c>
      <c r="O23" s="142">
        <f t="shared" si="2"/>
        <v>0</v>
      </c>
      <c r="P23" s="142">
        <f t="shared" si="2"/>
        <v>0</v>
      </c>
      <c r="Q23" s="142">
        <f t="shared" si="2"/>
        <v>179</v>
      </c>
      <c r="R23" s="142">
        <f t="shared" si="2"/>
        <v>1793</v>
      </c>
      <c r="T23" s="389"/>
    </row>
    <row r="27" spans="1:20" x14ac:dyDescent="0.25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</row>
    <row r="28" spans="1:20" x14ac:dyDescent="0.25">
      <c r="A28" s="211"/>
      <c r="B28" s="210"/>
      <c r="C28" s="211"/>
      <c r="D28" s="211"/>
      <c r="E28" s="212"/>
      <c r="F28" s="212"/>
      <c r="G28" s="212"/>
      <c r="H28" s="212"/>
      <c r="I28" s="212"/>
      <c r="J28" s="212"/>
      <c r="K28" s="212"/>
      <c r="L28" s="212"/>
      <c r="M28" s="211"/>
      <c r="N28" s="212"/>
      <c r="O28" s="212"/>
      <c r="P28" s="211"/>
      <c r="Q28" s="212"/>
      <c r="R28" s="212"/>
    </row>
    <row r="29" spans="1:20" x14ac:dyDescent="0.25">
      <c r="A29" s="211"/>
      <c r="B29" s="210"/>
      <c r="C29" s="211"/>
      <c r="D29" s="211"/>
      <c r="E29" s="212"/>
      <c r="F29" s="212"/>
      <c r="G29" s="212"/>
      <c r="H29" s="212"/>
      <c r="I29" s="212"/>
      <c r="J29" s="212"/>
      <c r="K29" s="212"/>
      <c r="L29" s="212"/>
      <c r="M29" s="211"/>
      <c r="N29" s="212"/>
      <c r="O29" s="212"/>
      <c r="P29" s="211"/>
      <c r="Q29" s="212"/>
      <c r="R29" s="212"/>
    </row>
    <row r="30" spans="1:20" x14ac:dyDescent="0.25">
      <c r="A30" s="211"/>
      <c r="B30" s="210"/>
      <c r="C30" s="211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</row>
    <row r="31" spans="1:20" x14ac:dyDescent="0.25">
      <c r="A31" s="211"/>
      <c r="B31" s="210"/>
      <c r="C31" s="211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</row>
    <row r="32" spans="1:20" x14ac:dyDescent="0.25">
      <c r="A32" s="211"/>
      <c r="B32" s="210"/>
      <c r="C32" s="211"/>
      <c r="D32" s="212"/>
      <c r="E32" s="212"/>
      <c r="F32" s="212"/>
      <c r="G32" s="212"/>
      <c r="H32" s="212"/>
      <c r="I32" s="212"/>
      <c r="J32" s="211"/>
      <c r="K32" s="212"/>
      <c r="L32" s="212"/>
      <c r="M32" s="211"/>
      <c r="N32" s="212"/>
      <c r="O32" s="212"/>
      <c r="P32" s="212"/>
      <c r="Q32" s="212"/>
      <c r="R32" s="212"/>
    </row>
    <row r="33" spans="1:18" x14ac:dyDescent="0.25">
      <c r="A33" s="211"/>
      <c r="B33" s="210"/>
      <c r="C33" s="211"/>
      <c r="D33" s="212"/>
      <c r="E33" s="212"/>
      <c r="F33" s="212"/>
      <c r="G33" s="212"/>
      <c r="H33" s="212"/>
      <c r="I33" s="212"/>
      <c r="J33" s="211"/>
      <c r="K33" s="212"/>
      <c r="L33" s="212"/>
      <c r="M33" s="211"/>
      <c r="N33" s="212"/>
      <c r="O33" s="212"/>
      <c r="P33" s="212"/>
      <c r="Q33" s="212"/>
      <c r="R33" s="212"/>
    </row>
    <row r="34" spans="1:18" x14ac:dyDescent="0.25">
      <c r="A34" s="211"/>
      <c r="B34" s="210"/>
      <c r="C34" s="211"/>
      <c r="D34" s="212"/>
      <c r="E34" s="212"/>
      <c r="F34" s="212"/>
      <c r="G34" s="212"/>
      <c r="H34" s="212"/>
      <c r="I34" s="212"/>
      <c r="J34" s="211"/>
      <c r="K34" s="211"/>
      <c r="L34" s="212"/>
      <c r="M34" s="211"/>
      <c r="N34" s="212"/>
      <c r="O34" s="212"/>
      <c r="P34" s="212"/>
      <c r="Q34" s="212"/>
      <c r="R34" s="212"/>
    </row>
    <row r="35" spans="1:18" x14ac:dyDescent="0.25">
      <c r="A35" s="211"/>
      <c r="B35" s="210"/>
      <c r="C35" s="211"/>
      <c r="D35" s="212"/>
      <c r="E35" s="212"/>
      <c r="F35" s="212"/>
      <c r="G35" s="212"/>
      <c r="H35" s="212"/>
      <c r="I35" s="212"/>
      <c r="J35" s="211"/>
      <c r="K35" s="211"/>
      <c r="L35" s="212"/>
      <c r="M35" s="211"/>
      <c r="N35" s="212"/>
      <c r="O35" s="212"/>
      <c r="P35" s="212"/>
      <c r="Q35" s="212"/>
      <c r="R35" s="212"/>
    </row>
    <row r="36" spans="1:18" x14ac:dyDescent="0.25">
      <c r="A36" s="211"/>
      <c r="B36" s="210"/>
      <c r="C36" s="211"/>
      <c r="D36" s="211"/>
      <c r="E36" s="212"/>
      <c r="F36" s="212"/>
      <c r="G36" s="212"/>
      <c r="H36" s="212"/>
      <c r="I36" s="211"/>
      <c r="J36" s="211"/>
      <c r="K36" s="211"/>
      <c r="L36" s="212"/>
      <c r="M36" s="211"/>
      <c r="N36" s="212"/>
      <c r="O36" s="212"/>
      <c r="P36" s="212"/>
      <c r="Q36" s="212"/>
      <c r="R36" s="212"/>
    </row>
    <row r="37" spans="1:18" x14ac:dyDescent="0.25">
      <c r="A37" s="211"/>
      <c r="B37" s="210"/>
      <c r="C37" s="211"/>
      <c r="D37" s="211"/>
      <c r="E37" s="212"/>
      <c r="F37" s="212"/>
      <c r="G37" s="212"/>
      <c r="H37" s="212"/>
      <c r="I37" s="211"/>
      <c r="J37" s="211"/>
      <c r="K37" s="211"/>
      <c r="L37" s="212"/>
      <c r="M37" s="211"/>
      <c r="N37" s="212"/>
      <c r="O37" s="212"/>
      <c r="P37" s="212"/>
      <c r="Q37" s="212"/>
      <c r="R37" s="21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37"/>
  <sheetViews>
    <sheetView tabSelected="1" workbookViewId="0">
      <selection sqref="A1:O1"/>
    </sheetView>
  </sheetViews>
  <sheetFormatPr baseColWidth="10" defaultRowHeight="15" x14ac:dyDescent="0.25"/>
  <cols>
    <col min="1" max="1" width="17.42578125" bestFit="1" customWidth="1"/>
    <col min="2" max="2" width="3.7109375" customWidth="1"/>
    <col min="3" max="15" width="5.7109375" customWidth="1"/>
  </cols>
  <sheetData>
    <row r="1" spans="1:29" s="122" customFormat="1" ht="12.75" customHeight="1" x14ac:dyDescent="0.25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5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5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5">
      <c r="A4" s="400" t="s">
        <v>178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2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2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.1" customHeight="1" x14ac:dyDescent="0.25">
      <c r="A7" s="232" t="s">
        <v>172</v>
      </c>
      <c r="B7" s="232" t="s">
        <v>23</v>
      </c>
      <c r="C7" s="233" t="s">
        <v>182</v>
      </c>
      <c r="D7" s="233" t="s">
        <v>182</v>
      </c>
      <c r="E7" s="233" t="s">
        <v>182</v>
      </c>
      <c r="F7" s="233" t="s">
        <v>182</v>
      </c>
      <c r="G7" s="233" t="s">
        <v>182</v>
      </c>
      <c r="H7" s="233" t="s">
        <v>182</v>
      </c>
      <c r="I7" s="233" t="s">
        <v>182</v>
      </c>
      <c r="J7" s="233" t="s">
        <v>182</v>
      </c>
      <c r="K7" s="233" t="s">
        <v>182</v>
      </c>
      <c r="L7" s="233">
        <v>250</v>
      </c>
      <c r="M7" s="233" t="s">
        <v>182</v>
      </c>
      <c r="N7" s="233" t="s">
        <v>182</v>
      </c>
      <c r="O7" s="245">
        <f>SUM(C7:N7)</f>
        <v>250</v>
      </c>
    </row>
    <row r="8" spans="1:29" ht="11.1" customHeight="1" x14ac:dyDescent="0.25">
      <c r="A8" s="232" t="s">
        <v>172</v>
      </c>
      <c r="B8" s="232" t="s">
        <v>24</v>
      </c>
      <c r="C8" s="233" t="s">
        <v>182</v>
      </c>
      <c r="D8" s="233" t="s">
        <v>182</v>
      </c>
      <c r="E8" s="233" t="s">
        <v>182</v>
      </c>
      <c r="F8" s="233" t="s">
        <v>182</v>
      </c>
      <c r="G8" s="233" t="s">
        <v>182</v>
      </c>
      <c r="H8" s="233" t="s">
        <v>182</v>
      </c>
      <c r="I8" s="233" t="s">
        <v>182</v>
      </c>
      <c r="J8" s="233" t="s">
        <v>182</v>
      </c>
      <c r="K8" s="233" t="s">
        <v>182</v>
      </c>
      <c r="L8" s="233">
        <v>85</v>
      </c>
      <c r="M8" s="233" t="s">
        <v>182</v>
      </c>
      <c r="N8" s="233" t="s">
        <v>182</v>
      </c>
      <c r="O8" s="245">
        <f>SUM(C8:N8)</f>
        <v>85</v>
      </c>
    </row>
    <row r="9" spans="1:29" ht="11.1" customHeight="1" x14ac:dyDescent="0.25">
      <c r="A9" s="232" t="s">
        <v>168</v>
      </c>
      <c r="B9" s="232" t="s">
        <v>23</v>
      </c>
      <c r="C9" s="233">
        <v>1341</v>
      </c>
      <c r="D9" s="233">
        <v>1096</v>
      </c>
      <c r="E9" s="233">
        <v>1137</v>
      </c>
      <c r="F9" s="233">
        <v>1015</v>
      </c>
      <c r="G9" s="233">
        <v>473</v>
      </c>
      <c r="H9" s="233">
        <v>69</v>
      </c>
      <c r="I9" s="233">
        <v>374</v>
      </c>
      <c r="J9" s="233" t="s">
        <v>182</v>
      </c>
      <c r="K9" s="233" t="s">
        <v>182</v>
      </c>
      <c r="L9" s="233" t="s">
        <v>182</v>
      </c>
      <c r="M9" s="233">
        <v>515</v>
      </c>
      <c r="N9" s="233">
        <v>411</v>
      </c>
      <c r="O9" s="245">
        <f>SUM(C9:N9)</f>
        <v>6431</v>
      </c>
    </row>
    <row r="10" spans="1:29" ht="11.1" customHeight="1" x14ac:dyDescent="0.25">
      <c r="A10" s="390" t="s">
        <v>168</v>
      </c>
      <c r="B10" s="390" t="s">
        <v>24</v>
      </c>
      <c r="C10" s="391">
        <v>337</v>
      </c>
      <c r="D10" s="391">
        <v>282</v>
      </c>
      <c r="E10" s="391">
        <v>308</v>
      </c>
      <c r="F10" s="391">
        <v>314</v>
      </c>
      <c r="G10" s="391">
        <v>107</v>
      </c>
      <c r="H10" s="391">
        <v>20</v>
      </c>
      <c r="I10" s="391">
        <v>93</v>
      </c>
      <c r="J10" s="287" t="s">
        <v>182</v>
      </c>
      <c r="K10" s="287" t="s">
        <v>182</v>
      </c>
      <c r="L10" s="391" t="s">
        <v>182</v>
      </c>
      <c r="M10" s="391">
        <v>120</v>
      </c>
      <c r="N10" s="391">
        <v>127</v>
      </c>
      <c r="O10" s="252">
        <f>SUM(C10:N10)</f>
        <v>1708</v>
      </c>
    </row>
    <row r="11" spans="1:29" ht="11.1" customHeight="1" x14ac:dyDescent="0.25">
      <c r="A11" s="232"/>
      <c r="B11" s="232"/>
      <c r="C11" s="233"/>
      <c r="D11" s="233"/>
      <c r="E11" s="233"/>
      <c r="F11" s="233"/>
      <c r="G11" s="233"/>
      <c r="H11" s="233"/>
      <c r="I11" s="233"/>
      <c r="J11" s="288"/>
      <c r="K11" s="288"/>
      <c r="L11" s="233"/>
      <c r="M11" s="233"/>
      <c r="N11" s="233"/>
      <c r="O11" s="258"/>
    </row>
    <row r="12" spans="1:29" s="137" customFormat="1" ht="11.25" customHeight="1" x14ac:dyDescent="0.15">
      <c r="A12" s="204" t="s">
        <v>94</v>
      </c>
      <c r="B12" s="205" t="s">
        <v>23</v>
      </c>
      <c r="C12" s="206">
        <v>1341</v>
      </c>
      <c r="D12" s="206">
        <v>1096</v>
      </c>
      <c r="E12" s="206">
        <v>1137</v>
      </c>
      <c r="F12" s="206">
        <v>1015</v>
      </c>
      <c r="G12" s="206">
        <v>473</v>
      </c>
      <c r="H12" s="206">
        <v>69</v>
      </c>
      <c r="I12" s="206">
        <v>374</v>
      </c>
      <c r="J12" s="206">
        <v>0</v>
      </c>
      <c r="K12" s="206">
        <v>0</v>
      </c>
      <c r="L12" s="206">
        <v>250</v>
      </c>
      <c r="M12" s="206">
        <v>515</v>
      </c>
      <c r="N12" s="206">
        <v>411</v>
      </c>
      <c r="O12" s="206">
        <f>SUM(C12:N12)</f>
        <v>6681</v>
      </c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</row>
    <row r="13" spans="1:29" s="137" customFormat="1" ht="11.25" customHeight="1" x14ac:dyDescent="0.15">
      <c r="A13" s="204"/>
      <c r="B13" s="205" t="s">
        <v>24</v>
      </c>
      <c r="C13" s="206">
        <v>337</v>
      </c>
      <c r="D13" s="206">
        <v>282</v>
      </c>
      <c r="E13" s="206">
        <v>308</v>
      </c>
      <c r="F13" s="206">
        <v>314</v>
      </c>
      <c r="G13" s="206">
        <v>107</v>
      </c>
      <c r="H13" s="206">
        <v>20</v>
      </c>
      <c r="I13" s="206">
        <v>93</v>
      </c>
      <c r="J13" s="206">
        <v>0</v>
      </c>
      <c r="K13" s="206">
        <v>0</v>
      </c>
      <c r="L13" s="206">
        <v>85</v>
      </c>
      <c r="M13" s="206">
        <v>120</v>
      </c>
      <c r="N13" s="206">
        <v>127</v>
      </c>
      <c r="O13" s="206">
        <f>SUM(C13:N13)</f>
        <v>1793</v>
      </c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</row>
    <row r="14" spans="1:29" s="137" customFormat="1" ht="11.25" customHeight="1" x14ac:dyDescent="0.15">
      <c r="A14" s="137" t="s">
        <v>95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</row>
    <row r="16" spans="1:29" s="137" customFormat="1" ht="11.25" customHeight="1" x14ac:dyDescent="0.15">
      <c r="A16" s="137" t="s">
        <v>96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</row>
    <row r="18" spans="1:15" s="137" customFormat="1" ht="11.25" customHeight="1" x14ac:dyDescent="0.15">
      <c r="A18" s="137" t="s">
        <v>97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</row>
    <row r="20" spans="1:15" s="137" customFormat="1" ht="11.25" customHeight="1" x14ac:dyDescent="0.15">
      <c r="A20" s="137" t="s">
        <v>113</v>
      </c>
      <c r="B20" s="205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</row>
    <row r="21" spans="1:15" s="137" customFormat="1" ht="11.25" customHeight="1" x14ac:dyDescent="0.15">
      <c r="B21" s="205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s="137" customFormat="1" ht="11.25" customHeight="1" x14ac:dyDescent="0.15">
      <c r="A22" s="139" t="s">
        <v>166</v>
      </c>
      <c r="B22" s="207" t="s">
        <v>23</v>
      </c>
      <c r="C22" s="140">
        <f>SUM(C12+C14+C16+C18+C20)</f>
        <v>1341</v>
      </c>
      <c r="D22" s="140">
        <f t="shared" ref="D22:O22" si="0">SUM(D12+D14+D16+D18+D20)</f>
        <v>1096</v>
      </c>
      <c r="E22" s="140">
        <f t="shared" si="0"/>
        <v>1137</v>
      </c>
      <c r="F22" s="140">
        <f t="shared" si="0"/>
        <v>1015</v>
      </c>
      <c r="G22" s="140">
        <f t="shared" si="0"/>
        <v>473</v>
      </c>
      <c r="H22" s="140">
        <f t="shared" si="0"/>
        <v>69</v>
      </c>
      <c r="I22" s="140">
        <f t="shared" si="0"/>
        <v>374</v>
      </c>
      <c r="J22" s="140">
        <f t="shared" si="0"/>
        <v>0</v>
      </c>
      <c r="K22" s="140">
        <f t="shared" si="0"/>
        <v>0</v>
      </c>
      <c r="L22" s="140">
        <f t="shared" si="0"/>
        <v>250</v>
      </c>
      <c r="M22" s="140">
        <f t="shared" si="0"/>
        <v>515</v>
      </c>
      <c r="N22" s="140">
        <f t="shared" si="0"/>
        <v>411</v>
      </c>
      <c r="O22" s="140">
        <f t="shared" si="0"/>
        <v>6681</v>
      </c>
    </row>
    <row r="23" spans="1:15" s="137" customFormat="1" ht="11.25" customHeight="1" x14ac:dyDescent="0.15">
      <c r="A23" s="141"/>
      <c r="B23" s="208" t="s">
        <v>24</v>
      </c>
      <c r="C23" s="142">
        <f>SUM(C13+C15+C17+C19+C21)</f>
        <v>337</v>
      </c>
      <c r="D23" s="142">
        <f t="shared" ref="D23:O23" si="1">SUM(D13+D15+D17+D19+D21)</f>
        <v>282</v>
      </c>
      <c r="E23" s="142">
        <f t="shared" si="1"/>
        <v>308</v>
      </c>
      <c r="F23" s="142">
        <f t="shared" si="1"/>
        <v>314</v>
      </c>
      <c r="G23" s="142">
        <f t="shared" si="1"/>
        <v>107</v>
      </c>
      <c r="H23" s="142">
        <f t="shared" si="1"/>
        <v>20</v>
      </c>
      <c r="I23" s="142">
        <f t="shared" si="1"/>
        <v>93</v>
      </c>
      <c r="J23" s="142">
        <f t="shared" si="1"/>
        <v>0</v>
      </c>
      <c r="K23" s="142">
        <f t="shared" si="1"/>
        <v>0</v>
      </c>
      <c r="L23" s="142">
        <f t="shared" si="1"/>
        <v>85</v>
      </c>
      <c r="M23" s="142">
        <f t="shared" si="1"/>
        <v>120</v>
      </c>
      <c r="N23" s="142">
        <f t="shared" si="1"/>
        <v>127</v>
      </c>
      <c r="O23" s="142">
        <f t="shared" si="1"/>
        <v>1793</v>
      </c>
    </row>
    <row r="27" spans="1:15" x14ac:dyDescent="0.25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</row>
    <row r="28" spans="1:15" x14ac:dyDescent="0.25">
      <c r="A28" s="232"/>
      <c r="B28" s="232"/>
      <c r="C28" s="232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</row>
    <row r="29" spans="1:15" x14ac:dyDescent="0.25">
      <c r="A29" s="232"/>
      <c r="B29" s="232"/>
      <c r="C29" s="232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</row>
    <row r="30" spans="1:15" x14ac:dyDescent="0.25">
      <c r="A30" s="232"/>
      <c r="B30" s="232"/>
      <c r="C30" s="232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</row>
    <row r="31" spans="1:15" x14ac:dyDescent="0.25">
      <c r="A31" s="232"/>
      <c r="B31" s="232"/>
      <c r="C31" s="232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</row>
    <row r="32" spans="1:15" x14ac:dyDescent="0.25">
      <c r="A32" s="232"/>
      <c r="B32" s="232"/>
      <c r="C32" s="232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</row>
    <row r="33" spans="1:15" x14ac:dyDescent="0.25">
      <c r="A33" s="232"/>
      <c r="B33" s="232"/>
      <c r="C33" s="232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</row>
    <row r="34" spans="1:15" x14ac:dyDescent="0.25">
      <c r="A34" s="232"/>
      <c r="B34" s="232"/>
      <c r="C34" s="232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</row>
    <row r="35" spans="1:15" x14ac:dyDescent="0.25">
      <c r="A35" s="232"/>
      <c r="B35" s="232"/>
      <c r="C35" s="232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</row>
    <row r="36" spans="1:15" x14ac:dyDescent="0.25">
      <c r="A36" s="232"/>
      <c r="B36" s="232"/>
      <c r="C36" s="232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</row>
    <row r="37" spans="1:15" x14ac:dyDescent="0.25">
      <c r="A37" s="232"/>
      <c r="B37" s="232"/>
      <c r="C37" s="232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96"/>
  <sheetViews>
    <sheetView zoomScaleNormal="100" workbookViewId="0">
      <selection activeCell="S17" sqref="S17"/>
    </sheetView>
  </sheetViews>
  <sheetFormatPr baseColWidth="10" defaultRowHeight="15" x14ac:dyDescent="0.25"/>
  <cols>
    <col min="1" max="1" width="23" bestFit="1" customWidth="1"/>
    <col min="2" max="2" width="3.7109375" style="237" customWidth="1"/>
    <col min="3" max="3" width="4.85546875" customWidth="1"/>
    <col min="4" max="4" width="4.7109375" customWidth="1"/>
    <col min="5" max="5" width="4.85546875" customWidth="1"/>
    <col min="6" max="6" width="5.42578125" customWidth="1"/>
    <col min="7" max="8" width="5.7109375" customWidth="1"/>
    <col min="9" max="9" width="3.28515625" customWidth="1"/>
    <col min="10" max="10" width="4.140625" customWidth="1"/>
    <col min="11" max="11" width="6.5703125" bestFit="1" customWidth="1"/>
    <col min="12" max="12" width="3.7109375" customWidth="1"/>
    <col min="13" max="13" width="5.7109375" customWidth="1"/>
    <col min="14" max="14" width="6.85546875" bestFit="1" customWidth="1"/>
    <col min="15" max="16" width="5.7109375" customWidth="1"/>
    <col min="17" max="17" width="4.85546875" bestFit="1" customWidth="1"/>
    <col min="18" max="18" width="6.85546875" bestFit="1" customWidth="1"/>
    <col min="20" max="20" width="17.7109375" bestFit="1" customWidth="1"/>
    <col min="21" max="21" width="3.7109375" customWidth="1"/>
    <col min="22" max="37" width="5.7109375" customWidth="1"/>
  </cols>
  <sheetData>
    <row r="1" spans="1:20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1"/>
      <c r="T1" s="1"/>
    </row>
    <row r="2" spans="1:20" s="38" customFormat="1" ht="12.75" customHeight="1" x14ac:dyDescent="0.25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1"/>
      <c r="T2" s="1"/>
    </row>
    <row r="3" spans="1:20" s="38" customFormat="1" ht="12.75" customHeight="1" x14ac:dyDescent="0.25">
      <c r="A3" s="398" t="s">
        <v>114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1"/>
      <c r="T3" s="1"/>
    </row>
    <row r="4" spans="1:20" s="38" customFormat="1" ht="12.75" customHeight="1" x14ac:dyDescent="0.25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1"/>
      <c r="T4" s="1"/>
    </row>
    <row r="5" spans="1:20" s="38" customFormat="1" ht="12.75" customHeight="1" x14ac:dyDescent="0.25">
      <c r="B5" s="39"/>
      <c r="R5" s="1"/>
      <c r="S5" s="1"/>
      <c r="T5" s="1"/>
    </row>
    <row r="6" spans="1:20" s="12" customFormat="1" ht="11.25" customHeight="1" x14ac:dyDescent="0.25">
      <c r="A6" s="40" t="s">
        <v>115</v>
      </c>
      <c r="B6" s="41"/>
      <c r="C6" s="42" t="s">
        <v>4</v>
      </c>
      <c r="D6" s="42" t="s">
        <v>5</v>
      </c>
      <c r="E6" s="42" t="s">
        <v>6</v>
      </c>
      <c r="F6" s="42" t="s">
        <v>7</v>
      </c>
      <c r="G6" s="42" t="s">
        <v>8</v>
      </c>
      <c r="H6" s="42" t="s">
        <v>9</v>
      </c>
      <c r="I6" s="42" t="s">
        <v>10</v>
      </c>
      <c r="J6" s="42" t="s">
        <v>11</v>
      </c>
      <c r="K6" s="42" t="s">
        <v>12</v>
      </c>
      <c r="L6" s="42" t="s">
        <v>21</v>
      </c>
      <c r="M6" s="42" t="s">
        <v>14</v>
      </c>
      <c r="N6" s="42" t="s">
        <v>15</v>
      </c>
      <c r="O6" s="42" t="s">
        <v>16</v>
      </c>
      <c r="P6" s="42" t="s">
        <v>17</v>
      </c>
      <c r="Q6" s="42" t="s">
        <v>116</v>
      </c>
      <c r="R6" s="5" t="s">
        <v>19</v>
      </c>
    </row>
    <row r="7" spans="1:20" ht="11.1" customHeight="1" x14ac:dyDescent="0.25">
      <c r="A7" s="44" t="s">
        <v>22</v>
      </c>
      <c r="B7" s="43" t="s">
        <v>23</v>
      </c>
      <c r="C7" s="45" t="s">
        <v>182</v>
      </c>
      <c r="D7" s="45" t="s">
        <v>182</v>
      </c>
      <c r="E7" s="45" t="s">
        <v>182</v>
      </c>
      <c r="F7" s="45" t="s">
        <v>182</v>
      </c>
      <c r="G7" s="45" t="s">
        <v>182</v>
      </c>
      <c r="H7" s="45" t="s">
        <v>182</v>
      </c>
      <c r="I7" s="45" t="s">
        <v>182</v>
      </c>
      <c r="J7" s="45" t="s">
        <v>182</v>
      </c>
      <c r="K7" s="45" t="s">
        <v>182</v>
      </c>
      <c r="L7" s="45" t="s">
        <v>182</v>
      </c>
      <c r="M7" s="45" t="s">
        <v>182</v>
      </c>
      <c r="N7" s="45">
        <v>57</v>
      </c>
      <c r="O7" s="45" t="s">
        <v>182</v>
      </c>
      <c r="P7" s="45" t="s">
        <v>182</v>
      </c>
      <c r="Q7" s="45" t="s">
        <v>182</v>
      </c>
      <c r="R7" s="245">
        <f>SUM(C7:Q7)</f>
        <v>57</v>
      </c>
    </row>
    <row r="8" spans="1:20" ht="11.1" customHeight="1" x14ac:dyDescent="0.25">
      <c r="A8" s="44" t="s">
        <v>22</v>
      </c>
      <c r="B8" s="43" t="s">
        <v>24</v>
      </c>
      <c r="C8" s="45" t="s">
        <v>182</v>
      </c>
      <c r="D8" s="45" t="s">
        <v>182</v>
      </c>
      <c r="E8" s="45" t="s">
        <v>182</v>
      </c>
      <c r="F8" s="45" t="s">
        <v>182</v>
      </c>
      <c r="G8" s="45" t="s">
        <v>182</v>
      </c>
      <c r="H8" s="45" t="s">
        <v>182</v>
      </c>
      <c r="I8" s="45" t="s">
        <v>182</v>
      </c>
      <c r="J8" s="45" t="s">
        <v>182</v>
      </c>
      <c r="K8" s="45" t="s">
        <v>182</v>
      </c>
      <c r="L8" s="45" t="s">
        <v>182</v>
      </c>
      <c r="M8" s="45" t="s">
        <v>182</v>
      </c>
      <c r="N8" s="45">
        <v>9</v>
      </c>
      <c r="O8" s="45" t="s">
        <v>182</v>
      </c>
      <c r="P8" s="45" t="s">
        <v>182</v>
      </c>
      <c r="Q8" s="45" t="s">
        <v>182</v>
      </c>
      <c r="R8" s="245">
        <f t="shared" ref="R8:R51" si="0">SUM(C8:Q8)</f>
        <v>9</v>
      </c>
    </row>
    <row r="9" spans="1:20" ht="11.1" customHeight="1" x14ac:dyDescent="0.25">
      <c r="A9" s="44" t="s">
        <v>117</v>
      </c>
      <c r="B9" s="43" t="s">
        <v>23</v>
      </c>
      <c r="C9" s="45" t="s">
        <v>182</v>
      </c>
      <c r="D9" s="45" t="s">
        <v>182</v>
      </c>
      <c r="E9" s="45" t="s">
        <v>182</v>
      </c>
      <c r="F9" s="45" t="s">
        <v>182</v>
      </c>
      <c r="G9" s="45" t="s">
        <v>182</v>
      </c>
      <c r="H9" s="45" t="s">
        <v>182</v>
      </c>
      <c r="I9" s="45" t="s">
        <v>182</v>
      </c>
      <c r="J9" s="45" t="s">
        <v>182</v>
      </c>
      <c r="K9" s="45">
        <v>95</v>
      </c>
      <c r="L9" s="45" t="s">
        <v>182</v>
      </c>
      <c r="M9" s="45" t="s">
        <v>182</v>
      </c>
      <c r="N9" s="45" t="s">
        <v>182</v>
      </c>
      <c r="O9" s="45" t="s">
        <v>182</v>
      </c>
      <c r="P9" s="45" t="s">
        <v>182</v>
      </c>
      <c r="Q9" s="45" t="s">
        <v>182</v>
      </c>
      <c r="R9" s="245">
        <f t="shared" si="0"/>
        <v>95</v>
      </c>
    </row>
    <row r="10" spans="1:20" ht="11.1" customHeight="1" x14ac:dyDescent="0.25">
      <c r="A10" s="260" t="s">
        <v>117</v>
      </c>
      <c r="B10" s="262" t="s">
        <v>24</v>
      </c>
      <c r="C10" s="261" t="s">
        <v>182</v>
      </c>
      <c r="D10" s="261" t="s">
        <v>182</v>
      </c>
      <c r="E10" s="261" t="s">
        <v>182</v>
      </c>
      <c r="F10" s="261" t="s">
        <v>182</v>
      </c>
      <c r="G10" s="261" t="s">
        <v>182</v>
      </c>
      <c r="H10" s="261" t="s">
        <v>182</v>
      </c>
      <c r="I10" s="241" t="s">
        <v>182</v>
      </c>
      <c r="J10" s="261" t="s">
        <v>182</v>
      </c>
      <c r="K10" s="261">
        <v>17</v>
      </c>
      <c r="L10" s="261" t="s">
        <v>182</v>
      </c>
      <c r="M10" s="261" t="s">
        <v>182</v>
      </c>
      <c r="N10" s="261" t="s">
        <v>182</v>
      </c>
      <c r="O10" s="261" t="s">
        <v>182</v>
      </c>
      <c r="P10" s="261" t="s">
        <v>182</v>
      </c>
      <c r="Q10" s="261" t="s">
        <v>182</v>
      </c>
      <c r="R10" s="252">
        <f t="shared" si="0"/>
        <v>17</v>
      </c>
    </row>
    <row r="11" spans="1:20" ht="11.1" customHeight="1" x14ac:dyDescent="0.25">
      <c r="A11" s="44"/>
      <c r="B11" s="43"/>
      <c r="C11" s="45"/>
      <c r="D11" s="45"/>
      <c r="E11" s="45"/>
      <c r="F11" s="45"/>
      <c r="G11" s="45"/>
      <c r="H11" s="45"/>
      <c r="I11" s="264"/>
      <c r="J11" s="45"/>
      <c r="K11" s="45"/>
      <c r="L11" s="45"/>
      <c r="M11" s="45"/>
      <c r="N11" s="45"/>
      <c r="O11" s="45"/>
      <c r="P11" s="45"/>
      <c r="Q11" s="45"/>
      <c r="R11" s="258"/>
    </row>
    <row r="12" spans="1:20" ht="11.1" customHeight="1" x14ac:dyDescent="0.25">
      <c r="A12" s="265" t="s">
        <v>25</v>
      </c>
      <c r="B12" s="43" t="s">
        <v>23</v>
      </c>
      <c r="C12" s="45" t="s">
        <v>182</v>
      </c>
      <c r="D12" s="45" t="s">
        <v>182</v>
      </c>
      <c r="E12" s="45" t="s">
        <v>182</v>
      </c>
      <c r="F12" s="45">
        <v>33</v>
      </c>
      <c r="G12" s="45">
        <v>51</v>
      </c>
      <c r="H12" s="45">
        <v>145</v>
      </c>
      <c r="I12" s="45" t="s">
        <v>182</v>
      </c>
      <c r="J12" s="45" t="s">
        <v>182</v>
      </c>
      <c r="K12" s="45">
        <v>7</v>
      </c>
      <c r="L12" s="45" t="s">
        <v>182</v>
      </c>
      <c r="M12" s="45" t="s">
        <v>182</v>
      </c>
      <c r="N12" s="45" t="s">
        <v>182</v>
      </c>
      <c r="O12" s="45" t="s">
        <v>182</v>
      </c>
      <c r="P12" s="45" t="s">
        <v>182</v>
      </c>
      <c r="Q12" s="45">
        <v>812</v>
      </c>
      <c r="R12" s="245">
        <f t="shared" si="0"/>
        <v>1048</v>
      </c>
    </row>
    <row r="13" spans="1:20" ht="11.1" customHeight="1" x14ac:dyDescent="0.25">
      <c r="A13" s="265" t="s">
        <v>25</v>
      </c>
      <c r="B13" s="43" t="s">
        <v>24</v>
      </c>
      <c r="C13" s="45" t="s">
        <v>182</v>
      </c>
      <c r="D13" s="45" t="s">
        <v>182</v>
      </c>
      <c r="E13" s="45" t="s">
        <v>182</v>
      </c>
      <c r="F13" s="45">
        <v>33</v>
      </c>
      <c r="G13" s="45">
        <v>41</v>
      </c>
      <c r="H13" s="45">
        <v>121</v>
      </c>
      <c r="I13" s="45" t="s">
        <v>182</v>
      </c>
      <c r="J13" s="45" t="s">
        <v>182</v>
      </c>
      <c r="K13" s="45">
        <v>6</v>
      </c>
      <c r="L13" s="45" t="s">
        <v>182</v>
      </c>
      <c r="M13" s="45" t="s">
        <v>182</v>
      </c>
      <c r="N13" s="45" t="s">
        <v>182</v>
      </c>
      <c r="O13" s="45" t="s">
        <v>182</v>
      </c>
      <c r="P13" s="45" t="s">
        <v>182</v>
      </c>
      <c r="Q13" s="45">
        <v>671</v>
      </c>
      <c r="R13" s="245">
        <f t="shared" si="0"/>
        <v>872</v>
      </c>
    </row>
    <row r="14" spans="1:20" ht="11.1" customHeight="1" x14ac:dyDescent="0.25">
      <c r="A14" s="44" t="s">
        <v>26</v>
      </c>
      <c r="B14" s="43" t="s">
        <v>23</v>
      </c>
      <c r="C14" s="45" t="s">
        <v>182</v>
      </c>
      <c r="D14" s="45" t="s">
        <v>182</v>
      </c>
      <c r="E14" s="45" t="s">
        <v>182</v>
      </c>
      <c r="F14" s="45" t="s">
        <v>182</v>
      </c>
      <c r="G14" s="45" t="s">
        <v>182</v>
      </c>
      <c r="H14" s="45" t="s">
        <v>182</v>
      </c>
      <c r="I14" s="45" t="s">
        <v>182</v>
      </c>
      <c r="J14" s="45" t="s">
        <v>182</v>
      </c>
      <c r="K14" s="45" t="s">
        <v>182</v>
      </c>
      <c r="L14" s="45" t="s">
        <v>182</v>
      </c>
      <c r="M14" s="45" t="s">
        <v>182</v>
      </c>
      <c r="N14" s="45" t="s">
        <v>182</v>
      </c>
      <c r="O14" s="45" t="s">
        <v>182</v>
      </c>
      <c r="P14" s="45" t="s">
        <v>182</v>
      </c>
      <c r="Q14" s="45" t="s">
        <v>182</v>
      </c>
      <c r="R14" s="245">
        <f t="shared" si="0"/>
        <v>0</v>
      </c>
    </row>
    <row r="15" spans="1:20" ht="11.1" customHeight="1" x14ac:dyDescent="0.25">
      <c r="A15" s="44" t="s">
        <v>26</v>
      </c>
      <c r="B15" s="43" t="s">
        <v>24</v>
      </c>
      <c r="C15" s="45" t="s">
        <v>182</v>
      </c>
      <c r="D15" s="45" t="s">
        <v>182</v>
      </c>
      <c r="E15" s="45" t="s">
        <v>182</v>
      </c>
      <c r="F15" s="45" t="s">
        <v>182</v>
      </c>
      <c r="G15" s="45" t="s">
        <v>182</v>
      </c>
      <c r="H15" s="45" t="s">
        <v>182</v>
      </c>
      <c r="I15" s="45" t="s">
        <v>182</v>
      </c>
      <c r="J15" s="45" t="s">
        <v>182</v>
      </c>
      <c r="K15" s="45">
        <v>2</v>
      </c>
      <c r="L15" s="45" t="s">
        <v>182</v>
      </c>
      <c r="M15" s="45" t="s">
        <v>182</v>
      </c>
      <c r="N15" s="45" t="s">
        <v>182</v>
      </c>
      <c r="O15" s="45" t="s">
        <v>182</v>
      </c>
      <c r="P15" s="45" t="s">
        <v>182</v>
      </c>
      <c r="Q15" s="45" t="s">
        <v>182</v>
      </c>
      <c r="R15" s="245">
        <f t="shared" si="0"/>
        <v>2</v>
      </c>
    </row>
    <row r="16" spans="1:20" ht="11.1" customHeight="1" x14ac:dyDescent="0.25">
      <c r="A16" s="44" t="s">
        <v>118</v>
      </c>
      <c r="B16" s="43" t="s">
        <v>23</v>
      </c>
      <c r="C16" s="45" t="s">
        <v>182</v>
      </c>
      <c r="D16" s="45" t="s">
        <v>182</v>
      </c>
      <c r="E16" s="45" t="s">
        <v>182</v>
      </c>
      <c r="F16" s="45">
        <v>1</v>
      </c>
      <c r="G16" s="45" t="s">
        <v>182</v>
      </c>
      <c r="H16" s="45" t="s">
        <v>182</v>
      </c>
      <c r="I16" s="45" t="s">
        <v>182</v>
      </c>
      <c r="J16" s="45" t="s">
        <v>182</v>
      </c>
      <c r="K16" s="45" t="s">
        <v>182</v>
      </c>
      <c r="L16" s="45" t="s">
        <v>182</v>
      </c>
      <c r="M16" s="45" t="s">
        <v>182</v>
      </c>
      <c r="N16" s="45" t="s">
        <v>182</v>
      </c>
      <c r="O16" s="45" t="s">
        <v>182</v>
      </c>
      <c r="P16" s="45" t="s">
        <v>182</v>
      </c>
      <c r="Q16" s="45" t="s">
        <v>182</v>
      </c>
      <c r="R16" s="245">
        <f t="shared" si="0"/>
        <v>1</v>
      </c>
    </row>
    <row r="17" spans="1:18" ht="11.1" customHeight="1" x14ac:dyDescent="0.25">
      <c r="A17" s="44" t="s">
        <v>118</v>
      </c>
      <c r="B17" s="43" t="s">
        <v>24</v>
      </c>
      <c r="C17" s="45" t="s">
        <v>182</v>
      </c>
      <c r="D17" s="45" t="s">
        <v>182</v>
      </c>
      <c r="E17" s="45" t="s">
        <v>182</v>
      </c>
      <c r="F17" s="45">
        <v>1</v>
      </c>
      <c r="G17" s="45" t="s">
        <v>182</v>
      </c>
      <c r="H17" s="45" t="s">
        <v>182</v>
      </c>
      <c r="I17" s="45" t="s">
        <v>182</v>
      </c>
      <c r="J17" s="45" t="s">
        <v>182</v>
      </c>
      <c r="K17" s="45" t="s">
        <v>182</v>
      </c>
      <c r="L17" s="45" t="s">
        <v>182</v>
      </c>
      <c r="M17" s="45" t="s">
        <v>182</v>
      </c>
      <c r="N17" s="45" t="s">
        <v>182</v>
      </c>
      <c r="O17" s="45" t="s">
        <v>182</v>
      </c>
      <c r="P17" s="45" t="s">
        <v>182</v>
      </c>
      <c r="Q17" s="45" t="s">
        <v>182</v>
      </c>
      <c r="R17" s="245">
        <f t="shared" si="0"/>
        <v>1</v>
      </c>
    </row>
    <row r="18" spans="1:18" ht="11.1" customHeight="1" x14ac:dyDescent="0.25">
      <c r="A18" s="44" t="s">
        <v>28</v>
      </c>
      <c r="B18" s="43" t="s">
        <v>23</v>
      </c>
      <c r="C18" s="45" t="s">
        <v>182</v>
      </c>
      <c r="D18" s="45">
        <v>54</v>
      </c>
      <c r="E18" s="45" t="s">
        <v>182</v>
      </c>
      <c r="F18" s="45" t="s">
        <v>182</v>
      </c>
      <c r="G18" s="45" t="s">
        <v>182</v>
      </c>
      <c r="H18" s="45" t="s">
        <v>182</v>
      </c>
      <c r="I18" s="45" t="s">
        <v>182</v>
      </c>
      <c r="J18" s="45" t="s">
        <v>182</v>
      </c>
      <c r="K18" s="45">
        <v>313</v>
      </c>
      <c r="L18" s="45" t="s">
        <v>182</v>
      </c>
      <c r="M18" s="45" t="s">
        <v>182</v>
      </c>
      <c r="N18" s="45">
        <v>86</v>
      </c>
      <c r="O18" s="45" t="s">
        <v>182</v>
      </c>
      <c r="P18" s="45">
        <v>13</v>
      </c>
      <c r="Q18" s="45">
        <v>1054</v>
      </c>
      <c r="R18" s="245">
        <f t="shared" si="0"/>
        <v>1520</v>
      </c>
    </row>
    <row r="19" spans="1:18" ht="11.1" customHeight="1" x14ac:dyDescent="0.25">
      <c r="A19" s="44" t="s">
        <v>28</v>
      </c>
      <c r="B19" s="43" t="s">
        <v>24</v>
      </c>
      <c r="C19" s="45" t="s">
        <v>182</v>
      </c>
      <c r="D19" s="45">
        <v>54</v>
      </c>
      <c r="E19" s="45" t="s">
        <v>182</v>
      </c>
      <c r="F19" s="45" t="s">
        <v>182</v>
      </c>
      <c r="G19" s="45" t="s">
        <v>182</v>
      </c>
      <c r="H19" s="45" t="s">
        <v>182</v>
      </c>
      <c r="I19" s="45" t="s">
        <v>182</v>
      </c>
      <c r="J19" s="45" t="s">
        <v>182</v>
      </c>
      <c r="K19" s="45">
        <v>299</v>
      </c>
      <c r="L19" s="45" t="s">
        <v>182</v>
      </c>
      <c r="M19" s="45" t="s">
        <v>182</v>
      </c>
      <c r="N19" s="45">
        <v>86</v>
      </c>
      <c r="O19" s="45" t="s">
        <v>182</v>
      </c>
      <c r="P19" s="45">
        <v>8</v>
      </c>
      <c r="Q19" s="45">
        <v>717</v>
      </c>
      <c r="R19" s="245">
        <f t="shared" si="0"/>
        <v>1164</v>
      </c>
    </row>
    <row r="20" spans="1:18" ht="11.1" customHeight="1" x14ac:dyDescent="0.25">
      <c r="A20" s="266" t="s">
        <v>119</v>
      </c>
      <c r="B20" s="43" t="s">
        <v>23</v>
      </c>
      <c r="C20" s="45" t="s">
        <v>182</v>
      </c>
      <c r="D20" s="45" t="s">
        <v>182</v>
      </c>
      <c r="E20" s="45" t="s">
        <v>182</v>
      </c>
      <c r="F20" s="45" t="s">
        <v>182</v>
      </c>
      <c r="G20" s="45">
        <v>1</v>
      </c>
      <c r="H20" s="45" t="s">
        <v>182</v>
      </c>
      <c r="I20" s="45" t="s">
        <v>182</v>
      </c>
      <c r="J20" s="45" t="s">
        <v>182</v>
      </c>
      <c r="K20" s="45" t="s">
        <v>182</v>
      </c>
      <c r="L20" s="45" t="s">
        <v>182</v>
      </c>
      <c r="M20" s="45" t="s">
        <v>182</v>
      </c>
      <c r="N20" s="45" t="s">
        <v>182</v>
      </c>
      <c r="O20" s="45" t="s">
        <v>182</v>
      </c>
      <c r="P20" s="45" t="s">
        <v>182</v>
      </c>
      <c r="Q20" s="45" t="s">
        <v>182</v>
      </c>
      <c r="R20" s="245">
        <f t="shared" si="0"/>
        <v>1</v>
      </c>
    </row>
    <row r="21" spans="1:18" ht="11.1" customHeight="1" x14ac:dyDescent="0.25">
      <c r="A21" s="266" t="s">
        <v>119</v>
      </c>
      <c r="B21" s="43" t="s">
        <v>24</v>
      </c>
      <c r="C21" s="45" t="s">
        <v>182</v>
      </c>
      <c r="D21" s="45" t="s">
        <v>182</v>
      </c>
      <c r="E21" s="45" t="s">
        <v>182</v>
      </c>
      <c r="F21" s="45" t="s">
        <v>182</v>
      </c>
      <c r="G21" s="45">
        <v>1</v>
      </c>
      <c r="H21" s="45" t="s">
        <v>182</v>
      </c>
      <c r="I21" s="45" t="s">
        <v>182</v>
      </c>
      <c r="J21" s="45" t="s">
        <v>182</v>
      </c>
      <c r="K21" s="45" t="s">
        <v>182</v>
      </c>
      <c r="L21" s="45" t="s">
        <v>182</v>
      </c>
      <c r="M21" s="45" t="s">
        <v>182</v>
      </c>
      <c r="N21" s="45" t="s">
        <v>182</v>
      </c>
      <c r="O21" s="45" t="s">
        <v>182</v>
      </c>
      <c r="P21" s="45" t="s">
        <v>182</v>
      </c>
      <c r="Q21" s="45" t="s">
        <v>182</v>
      </c>
      <c r="R21" s="245">
        <f t="shared" si="0"/>
        <v>1</v>
      </c>
    </row>
    <row r="22" spans="1:18" ht="11.1" customHeight="1" x14ac:dyDescent="0.25">
      <c r="A22" s="44" t="s">
        <v>120</v>
      </c>
      <c r="B22" s="43" t="s">
        <v>23</v>
      </c>
      <c r="C22" s="45" t="s">
        <v>182</v>
      </c>
      <c r="D22" s="45" t="s">
        <v>182</v>
      </c>
      <c r="E22" s="45">
        <v>14</v>
      </c>
      <c r="F22" s="45" t="s">
        <v>182</v>
      </c>
      <c r="G22" s="45" t="s">
        <v>182</v>
      </c>
      <c r="H22" s="45" t="s">
        <v>182</v>
      </c>
      <c r="I22" s="45" t="s">
        <v>182</v>
      </c>
      <c r="J22" s="45" t="s">
        <v>182</v>
      </c>
      <c r="K22" s="45" t="s">
        <v>182</v>
      </c>
      <c r="L22" s="45" t="s">
        <v>182</v>
      </c>
      <c r="M22" s="45" t="s">
        <v>182</v>
      </c>
      <c r="N22" s="45" t="s">
        <v>182</v>
      </c>
      <c r="O22" s="45" t="s">
        <v>182</v>
      </c>
      <c r="P22" s="45" t="s">
        <v>182</v>
      </c>
      <c r="Q22" s="45" t="s">
        <v>182</v>
      </c>
      <c r="R22" s="245">
        <f t="shared" si="0"/>
        <v>14</v>
      </c>
    </row>
    <row r="23" spans="1:18" ht="11.1" customHeight="1" x14ac:dyDescent="0.25">
      <c r="A23" s="44" t="s">
        <v>120</v>
      </c>
      <c r="B23" s="43" t="s">
        <v>24</v>
      </c>
      <c r="C23" s="45" t="s">
        <v>182</v>
      </c>
      <c r="D23" s="45" t="s">
        <v>182</v>
      </c>
      <c r="E23" s="45">
        <v>14</v>
      </c>
      <c r="F23" s="45" t="s">
        <v>182</v>
      </c>
      <c r="G23" s="45" t="s">
        <v>182</v>
      </c>
      <c r="H23" s="45" t="s">
        <v>182</v>
      </c>
      <c r="I23" s="45" t="s">
        <v>182</v>
      </c>
      <c r="J23" s="45" t="s">
        <v>182</v>
      </c>
      <c r="K23" s="45" t="s">
        <v>182</v>
      </c>
      <c r="L23" s="45" t="s">
        <v>182</v>
      </c>
      <c r="M23" s="45" t="s">
        <v>182</v>
      </c>
      <c r="N23" s="45" t="s">
        <v>182</v>
      </c>
      <c r="O23" s="45" t="s">
        <v>182</v>
      </c>
      <c r="P23" s="45" t="s">
        <v>182</v>
      </c>
      <c r="Q23" s="45" t="s">
        <v>182</v>
      </c>
      <c r="R23" s="245">
        <f t="shared" si="0"/>
        <v>14</v>
      </c>
    </row>
    <row r="24" spans="1:18" ht="11.1" customHeight="1" x14ac:dyDescent="0.25">
      <c r="A24" s="44" t="s">
        <v>29</v>
      </c>
      <c r="B24" s="43" t="s">
        <v>23</v>
      </c>
      <c r="C24" s="45" t="s">
        <v>182</v>
      </c>
      <c r="D24" s="45" t="s">
        <v>182</v>
      </c>
      <c r="E24" s="45" t="s">
        <v>182</v>
      </c>
      <c r="F24" s="45">
        <v>1</v>
      </c>
      <c r="G24" s="45" t="s">
        <v>182</v>
      </c>
      <c r="H24" s="45" t="s">
        <v>182</v>
      </c>
      <c r="I24" s="45" t="s">
        <v>182</v>
      </c>
      <c r="J24" s="45" t="s">
        <v>182</v>
      </c>
      <c r="K24" s="45" t="s">
        <v>182</v>
      </c>
      <c r="L24" s="45" t="s">
        <v>182</v>
      </c>
      <c r="M24" s="45" t="s">
        <v>182</v>
      </c>
      <c r="N24" s="45" t="s">
        <v>182</v>
      </c>
      <c r="O24" s="45" t="s">
        <v>182</v>
      </c>
      <c r="P24" s="45" t="s">
        <v>182</v>
      </c>
      <c r="Q24" s="45" t="s">
        <v>182</v>
      </c>
      <c r="R24" s="245">
        <f t="shared" si="0"/>
        <v>1</v>
      </c>
    </row>
    <row r="25" spans="1:18" ht="11.1" customHeight="1" x14ac:dyDescent="0.25">
      <c r="A25" s="44" t="s">
        <v>29</v>
      </c>
      <c r="B25" s="43" t="s">
        <v>24</v>
      </c>
      <c r="C25" s="45" t="s">
        <v>182</v>
      </c>
      <c r="D25" s="45" t="s">
        <v>182</v>
      </c>
      <c r="E25" s="45" t="s">
        <v>182</v>
      </c>
      <c r="F25" s="45" t="s">
        <v>182</v>
      </c>
      <c r="G25" s="45" t="s">
        <v>182</v>
      </c>
      <c r="H25" s="45" t="s">
        <v>182</v>
      </c>
      <c r="I25" s="45" t="s">
        <v>182</v>
      </c>
      <c r="J25" s="45" t="s">
        <v>182</v>
      </c>
      <c r="K25" s="45" t="s">
        <v>182</v>
      </c>
      <c r="L25" s="45" t="s">
        <v>182</v>
      </c>
      <c r="M25" s="45" t="s">
        <v>182</v>
      </c>
      <c r="N25" s="45" t="s">
        <v>182</v>
      </c>
      <c r="O25" s="45" t="s">
        <v>182</v>
      </c>
      <c r="P25" s="45" t="s">
        <v>182</v>
      </c>
      <c r="Q25" s="45" t="s">
        <v>182</v>
      </c>
      <c r="R25" s="245">
        <f t="shared" si="0"/>
        <v>0</v>
      </c>
    </row>
    <row r="26" spans="1:18" ht="11.1" customHeight="1" x14ac:dyDescent="0.25">
      <c r="A26" s="44" t="s">
        <v>30</v>
      </c>
      <c r="B26" s="43" t="s">
        <v>23</v>
      </c>
      <c r="C26" s="45" t="s">
        <v>182</v>
      </c>
      <c r="D26" s="45">
        <v>3</v>
      </c>
      <c r="E26" s="45">
        <v>27</v>
      </c>
      <c r="F26" s="45">
        <v>5</v>
      </c>
      <c r="G26" s="45">
        <v>12</v>
      </c>
      <c r="H26" s="45" t="s">
        <v>182</v>
      </c>
      <c r="I26" s="45" t="s">
        <v>182</v>
      </c>
      <c r="J26" s="45" t="s">
        <v>182</v>
      </c>
      <c r="K26" s="45">
        <v>337</v>
      </c>
      <c r="L26" s="45" t="s">
        <v>182</v>
      </c>
      <c r="M26" s="45" t="s">
        <v>182</v>
      </c>
      <c r="N26" s="45" t="s">
        <v>182</v>
      </c>
      <c r="O26" s="45" t="s">
        <v>182</v>
      </c>
      <c r="P26" s="45" t="s">
        <v>182</v>
      </c>
      <c r="Q26" s="45" t="s">
        <v>182</v>
      </c>
      <c r="R26" s="245">
        <f t="shared" si="0"/>
        <v>384</v>
      </c>
    </row>
    <row r="27" spans="1:18" ht="11.1" customHeight="1" x14ac:dyDescent="0.25">
      <c r="A27" s="44" t="s">
        <v>30</v>
      </c>
      <c r="B27" s="43" t="s">
        <v>24</v>
      </c>
      <c r="C27" s="45" t="s">
        <v>182</v>
      </c>
      <c r="D27" s="45">
        <v>3</v>
      </c>
      <c r="E27" s="45">
        <v>27</v>
      </c>
      <c r="F27" s="45">
        <v>5</v>
      </c>
      <c r="G27" s="45">
        <v>11</v>
      </c>
      <c r="H27" s="45" t="s">
        <v>182</v>
      </c>
      <c r="I27" s="45" t="s">
        <v>182</v>
      </c>
      <c r="J27" s="45" t="s">
        <v>182</v>
      </c>
      <c r="K27" s="45">
        <v>333</v>
      </c>
      <c r="L27" s="45" t="s">
        <v>182</v>
      </c>
      <c r="M27" s="45" t="s">
        <v>182</v>
      </c>
      <c r="N27" s="45" t="s">
        <v>182</v>
      </c>
      <c r="O27" s="45" t="s">
        <v>182</v>
      </c>
      <c r="P27" s="45" t="s">
        <v>182</v>
      </c>
      <c r="Q27" s="45" t="s">
        <v>182</v>
      </c>
      <c r="R27" s="245">
        <f t="shared" si="0"/>
        <v>379</v>
      </c>
    </row>
    <row r="28" spans="1:18" ht="11.1" customHeight="1" x14ac:dyDescent="0.25">
      <c r="A28" s="44" t="s">
        <v>121</v>
      </c>
      <c r="B28" s="43" t="s">
        <v>23</v>
      </c>
      <c r="C28" s="45" t="s">
        <v>182</v>
      </c>
      <c r="D28" s="45" t="s">
        <v>182</v>
      </c>
      <c r="E28" s="45" t="s">
        <v>182</v>
      </c>
      <c r="F28" s="45">
        <v>1</v>
      </c>
      <c r="G28" s="45" t="s">
        <v>182</v>
      </c>
      <c r="H28" s="45">
        <v>2</v>
      </c>
      <c r="I28" s="45" t="s">
        <v>182</v>
      </c>
      <c r="J28" s="45" t="s">
        <v>182</v>
      </c>
      <c r="K28" s="45" t="s">
        <v>182</v>
      </c>
      <c r="L28" s="45" t="s">
        <v>182</v>
      </c>
      <c r="M28" s="45" t="s">
        <v>182</v>
      </c>
      <c r="N28" s="45" t="s">
        <v>182</v>
      </c>
      <c r="O28" s="45" t="s">
        <v>182</v>
      </c>
      <c r="P28" s="45" t="s">
        <v>182</v>
      </c>
      <c r="Q28" s="45" t="s">
        <v>182</v>
      </c>
      <c r="R28" s="245">
        <f t="shared" si="0"/>
        <v>3</v>
      </c>
    </row>
    <row r="29" spans="1:18" ht="11.1" customHeight="1" x14ac:dyDescent="0.25">
      <c r="A29" s="44" t="s">
        <v>121</v>
      </c>
      <c r="B29" s="43" t="s">
        <v>24</v>
      </c>
      <c r="C29" s="45" t="s">
        <v>182</v>
      </c>
      <c r="D29" s="45" t="s">
        <v>182</v>
      </c>
      <c r="E29" s="45" t="s">
        <v>182</v>
      </c>
      <c r="F29" s="45" t="s">
        <v>182</v>
      </c>
      <c r="G29" s="45" t="s">
        <v>182</v>
      </c>
      <c r="H29" s="45">
        <v>2</v>
      </c>
      <c r="I29" s="45" t="s">
        <v>182</v>
      </c>
      <c r="J29" s="45" t="s">
        <v>182</v>
      </c>
      <c r="K29" s="45" t="s">
        <v>182</v>
      </c>
      <c r="L29" s="45" t="s">
        <v>182</v>
      </c>
      <c r="M29" s="45" t="s">
        <v>182</v>
      </c>
      <c r="N29" s="45" t="s">
        <v>182</v>
      </c>
      <c r="O29" s="45" t="s">
        <v>182</v>
      </c>
      <c r="P29" s="45" t="s">
        <v>182</v>
      </c>
      <c r="Q29" s="45" t="s">
        <v>182</v>
      </c>
      <c r="R29" s="245">
        <f t="shared" si="0"/>
        <v>2</v>
      </c>
    </row>
    <row r="30" spans="1:18" ht="11.1" customHeight="1" x14ac:dyDescent="0.25">
      <c r="A30" s="44" t="s">
        <v>32</v>
      </c>
      <c r="B30" s="43" t="s">
        <v>23</v>
      </c>
      <c r="C30" s="45" t="s">
        <v>182</v>
      </c>
      <c r="D30" s="45" t="s">
        <v>182</v>
      </c>
      <c r="E30" s="45" t="s">
        <v>182</v>
      </c>
      <c r="F30" s="45" t="s">
        <v>182</v>
      </c>
      <c r="G30" s="45" t="s">
        <v>182</v>
      </c>
      <c r="H30" s="45" t="s">
        <v>182</v>
      </c>
      <c r="I30" s="45" t="s">
        <v>182</v>
      </c>
      <c r="J30" s="45" t="s">
        <v>182</v>
      </c>
      <c r="K30" s="45">
        <v>1</v>
      </c>
      <c r="L30" s="45" t="s">
        <v>182</v>
      </c>
      <c r="M30" s="45">
        <v>1</v>
      </c>
      <c r="N30" s="45" t="s">
        <v>182</v>
      </c>
      <c r="O30" s="45">
        <v>5</v>
      </c>
      <c r="P30" s="45" t="s">
        <v>182</v>
      </c>
      <c r="Q30" s="45" t="s">
        <v>182</v>
      </c>
      <c r="R30" s="245">
        <f t="shared" si="0"/>
        <v>7</v>
      </c>
    </row>
    <row r="31" spans="1:18" ht="11.1" customHeight="1" x14ac:dyDescent="0.25">
      <c r="A31" s="44" t="s">
        <v>32</v>
      </c>
      <c r="B31" s="43" t="s">
        <v>24</v>
      </c>
      <c r="C31" s="45" t="s">
        <v>182</v>
      </c>
      <c r="D31" s="45" t="s">
        <v>182</v>
      </c>
      <c r="E31" s="45" t="s">
        <v>182</v>
      </c>
      <c r="F31" s="45" t="s">
        <v>182</v>
      </c>
      <c r="G31" s="45" t="s">
        <v>182</v>
      </c>
      <c r="H31" s="45" t="s">
        <v>182</v>
      </c>
      <c r="I31" s="45" t="s">
        <v>182</v>
      </c>
      <c r="J31" s="45" t="s">
        <v>182</v>
      </c>
      <c r="K31" s="45">
        <v>1</v>
      </c>
      <c r="L31" s="45" t="s">
        <v>182</v>
      </c>
      <c r="M31" s="45" t="s">
        <v>182</v>
      </c>
      <c r="N31" s="45" t="s">
        <v>182</v>
      </c>
      <c r="O31" s="45">
        <v>5</v>
      </c>
      <c r="P31" s="45" t="s">
        <v>182</v>
      </c>
      <c r="Q31" s="45" t="s">
        <v>182</v>
      </c>
      <c r="R31" s="245">
        <f t="shared" si="0"/>
        <v>6</v>
      </c>
    </row>
    <row r="32" spans="1:18" ht="11.1" customHeight="1" x14ac:dyDescent="0.25">
      <c r="A32" s="44" t="s">
        <v>122</v>
      </c>
      <c r="B32" s="43" t="s">
        <v>23</v>
      </c>
      <c r="C32" s="45" t="s">
        <v>182</v>
      </c>
      <c r="D32" s="45" t="s">
        <v>182</v>
      </c>
      <c r="E32" s="45" t="s">
        <v>182</v>
      </c>
      <c r="F32" s="45" t="s">
        <v>182</v>
      </c>
      <c r="G32" s="45" t="s">
        <v>182</v>
      </c>
      <c r="H32" s="45" t="s">
        <v>182</v>
      </c>
      <c r="I32" s="45" t="s">
        <v>182</v>
      </c>
      <c r="J32" s="45" t="s">
        <v>182</v>
      </c>
      <c r="K32" s="45" t="s">
        <v>182</v>
      </c>
      <c r="L32" s="45" t="s">
        <v>182</v>
      </c>
      <c r="M32" s="45" t="s">
        <v>182</v>
      </c>
      <c r="N32" s="45" t="s">
        <v>182</v>
      </c>
      <c r="O32" s="45">
        <v>10</v>
      </c>
      <c r="P32" s="45" t="s">
        <v>182</v>
      </c>
      <c r="Q32" s="45" t="s">
        <v>182</v>
      </c>
      <c r="R32" s="245">
        <f t="shared" si="0"/>
        <v>10</v>
      </c>
    </row>
    <row r="33" spans="1:18" ht="11.1" customHeight="1" x14ac:dyDescent="0.25">
      <c r="A33" s="44" t="s">
        <v>122</v>
      </c>
      <c r="B33" s="43" t="s">
        <v>24</v>
      </c>
      <c r="C33" s="45" t="s">
        <v>182</v>
      </c>
      <c r="D33" s="45" t="s">
        <v>182</v>
      </c>
      <c r="E33" s="45" t="s">
        <v>182</v>
      </c>
      <c r="F33" s="45" t="s">
        <v>182</v>
      </c>
      <c r="G33" s="45" t="s">
        <v>182</v>
      </c>
      <c r="H33" s="45" t="s">
        <v>182</v>
      </c>
      <c r="I33" s="45" t="s">
        <v>182</v>
      </c>
      <c r="J33" s="45" t="s">
        <v>182</v>
      </c>
      <c r="K33" s="45" t="s">
        <v>182</v>
      </c>
      <c r="L33" s="45" t="s">
        <v>182</v>
      </c>
      <c r="M33" s="45" t="s">
        <v>182</v>
      </c>
      <c r="N33" s="45" t="s">
        <v>182</v>
      </c>
      <c r="O33" s="45">
        <v>7</v>
      </c>
      <c r="P33" s="45" t="s">
        <v>182</v>
      </c>
      <c r="Q33" s="45" t="s">
        <v>182</v>
      </c>
      <c r="R33" s="245">
        <f t="shared" si="0"/>
        <v>7</v>
      </c>
    </row>
    <row r="34" spans="1:18" ht="11.1" customHeight="1" x14ac:dyDescent="0.25">
      <c r="A34" s="44" t="s">
        <v>33</v>
      </c>
      <c r="B34" s="43" t="s">
        <v>23</v>
      </c>
      <c r="C34" s="45" t="s">
        <v>182</v>
      </c>
      <c r="D34" s="45" t="s">
        <v>182</v>
      </c>
      <c r="E34" s="45" t="s">
        <v>182</v>
      </c>
      <c r="F34" s="45" t="s">
        <v>182</v>
      </c>
      <c r="G34" s="45" t="s">
        <v>182</v>
      </c>
      <c r="H34" s="45" t="s">
        <v>182</v>
      </c>
      <c r="I34" s="45" t="s">
        <v>182</v>
      </c>
      <c r="J34" s="45" t="s">
        <v>182</v>
      </c>
      <c r="K34" s="45" t="s">
        <v>182</v>
      </c>
      <c r="L34" s="45" t="s">
        <v>182</v>
      </c>
      <c r="M34" s="45" t="s">
        <v>182</v>
      </c>
      <c r="N34" s="45" t="s">
        <v>182</v>
      </c>
      <c r="O34" s="45">
        <v>1772</v>
      </c>
      <c r="P34" s="45" t="s">
        <v>182</v>
      </c>
      <c r="Q34" s="45" t="s">
        <v>182</v>
      </c>
      <c r="R34" s="245">
        <f t="shared" si="0"/>
        <v>1772</v>
      </c>
    </row>
    <row r="35" spans="1:18" ht="11.1" customHeight="1" x14ac:dyDescent="0.25">
      <c r="A35" s="44" t="s">
        <v>33</v>
      </c>
      <c r="B35" s="43" t="s">
        <v>24</v>
      </c>
      <c r="C35" s="45" t="s">
        <v>182</v>
      </c>
      <c r="D35" s="45" t="s">
        <v>182</v>
      </c>
      <c r="E35" s="45" t="s">
        <v>182</v>
      </c>
      <c r="F35" s="45" t="s">
        <v>182</v>
      </c>
      <c r="G35" s="45" t="s">
        <v>182</v>
      </c>
      <c r="H35" s="45" t="s">
        <v>182</v>
      </c>
      <c r="I35" s="45" t="s">
        <v>182</v>
      </c>
      <c r="J35" s="45" t="s">
        <v>182</v>
      </c>
      <c r="K35" s="45" t="s">
        <v>182</v>
      </c>
      <c r="L35" s="45" t="s">
        <v>182</v>
      </c>
      <c r="M35" s="45" t="s">
        <v>182</v>
      </c>
      <c r="N35" s="45" t="s">
        <v>182</v>
      </c>
      <c r="O35" s="45">
        <v>1174</v>
      </c>
      <c r="P35" s="45" t="s">
        <v>182</v>
      </c>
      <c r="Q35" s="45" t="s">
        <v>182</v>
      </c>
      <c r="R35" s="245">
        <f t="shared" si="0"/>
        <v>1174</v>
      </c>
    </row>
    <row r="36" spans="1:18" ht="11.1" customHeight="1" x14ac:dyDescent="0.25">
      <c r="A36" s="44" t="s">
        <v>34</v>
      </c>
      <c r="B36" s="43" t="s">
        <v>23</v>
      </c>
      <c r="C36" s="45" t="s">
        <v>182</v>
      </c>
      <c r="D36" s="45" t="s">
        <v>182</v>
      </c>
      <c r="E36" s="45" t="s">
        <v>182</v>
      </c>
      <c r="F36" s="45">
        <v>10</v>
      </c>
      <c r="G36" s="45" t="s">
        <v>182</v>
      </c>
      <c r="H36" s="45" t="s">
        <v>182</v>
      </c>
      <c r="I36" s="45" t="s">
        <v>182</v>
      </c>
      <c r="J36" s="45" t="s">
        <v>182</v>
      </c>
      <c r="K36" s="45" t="s">
        <v>182</v>
      </c>
      <c r="L36" s="45" t="s">
        <v>182</v>
      </c>
      <c r="M36" s="45" t="s">
        <v>182</v>
      </c>
      <c r="N36" s="45" t="s">
        <v>182</v>
      </c>
      <c r="O36" s="45" t="s">
        <v>182</v>
      </c>
      <c r="P36" s="45" t="s">
        <v>182</v>
      </c>
      <c r="Q36" s="45">
        <v>2</v>
      </c>
      <c r="R36" s="245">
        <f t="shared" si="0"/>
        <v>12</v>
      </c>
    </row>
    <row r="37" spans="1:18" ht="11.1" customHeight="1" x14ac:dyDescent="0.25">
      <c r="A37" s="44" t="s">
        <v>34</v>
      </c>
      <c r="B37" s="43" t="s">
        <v>24</v>
      </c>
      <c r="C37" s="45" t="s">
        <v>182</v>
      </c>
      <c r="D37" s="45" t="s">
        <v>182</v>
      </c>
      <c r="E37" s="45" t="s">
        <v>182</v>
      </c>
      <c r="F37" s="45">
        <v>6</v>
      </c>
      <c r="G37" s="45" t="s">
        <v>182</v>
      </c>
      <c r="H37" s="45" t="s">
        <v>182</v>
      </c>
      <c r="I37" s="45" t="s">
        <v>182</v>
      </c>
      <c r="J37" s="45" t="s">
        <v>182</v>
      </c>
      <c r="K37" s="45" t="s">
        <v>182</v>
      </c>
      <c r="L37" s="45" t="s">
        <v>182</v>
      </c>
      <c r="M37" s="45" t="s">
        <v>182</v>
      </c>
      <c r="N37" s="45" t="s">
        <v>182</v>
      </c>
      <c r="O37" s="45" t="s">
        <v>182</v>
      </c>
      <c r="P37" s="45" t="s">
        <v>182</v>
      </c>
      <c r="Q37" s="45" t="s">
        <v>182</v>
      </c>
      <c r="R37" s="245">
        <f t="shared" si="0"/>
        <v>6</v>
      </c>
    </row>
    <row r="38" spans="1:18" ht="11.1" customHeight="1" x14ac:dyDescent="0.25">
      <c r="A38" s="44" t="s">
        <v>35</v>
      </c>
      <c r="B38" s="43" t="s">
        <v>23</v>
      </c>
      <c r="C38" s="45" t="s">
        <v>182</v>
      </c>
      <c r="D38" s="45" t="s">
        <v>182</v>
      </c>
      <c r="E38" s="45" t="s">
        <v>182</v>
      </c>
      <c r="F38" s="45" t="s">
        <v>182</v>
      </c>
      <c r="G38" s="45">
        <v>4</v>
      </c>
      <c r="H38" s="45">
        <v>5</v>
      </c>
      <c r="I38" s="45" t="s">
        <v>182</v>
      </c>
      <c r="J38" s="45" t="s">
        <v>182</v>
      </c>
      <c r="K38" s="45">
        <v>12</v>
      </c>
      <c r="L38" s="45" t="s">
        <v>182</v>
      </c>
      <c r="M38" s="45">
        <v>1</v>
      </c>
      <c r="N38" s="45">
        <v>102</v>
      </c>
      <c r="O38" s="45">
        <v>81</v>
      </c>
      <c r="P38" s="45">
        <v>124</v>
      </c>
      <c r="Q38" s="45">
        <v>3</v>
      </c>
      <c r="R38" s="245">
        <f t="shared" si="0"/>
        <v>332</v>
      </c>
    </row>
    <row r="39" spans="1:18" ht="11.1" customHeight="1" x14ac:dyDescent="0.25">
      <c r="A39" s="44" t="s">
        <v>35</v>
      </c>
      <c r="B39" s="43" t="s">
        <v>24</v>
      </c>
      <c r="C39" s="45" t="s">
        <v>182</v>
      </c>
      <c r="D39" s="45" t="s">
        <v>182</v>
      </c>
      <c r="E39" s="45" t="s">
        <v>182</v>
      </c>
      <c r="F39" s="45" t="s">
        <v>182</v>
      </c>
      <c r="G39" s="45">
        <v>2</v>
      </c>
      <c r="H39" s="45">
        <v>4</v>
      </c>
      <c r="I39" s="45" t="s">
        <v>182</v>
      </c>
      <c r="J39" s="45" t="s">
        <v>182</v>
      </c>
      <c r="K39" s="45">
        <v>12</v>
      </c>
      <c r="L39" s="45" t="s">
        <v>182</v>
      </c>
      <c r="M39" s="45" t="s">
        <v>182</v>
      </c>
      <c r="N39" s="45">
        <v>94</v>
      </c>
      <c r="O39" s="45">
        <v>57</v>
      </c>
      <c r="P39" s="45">
        <v>82</v>
      </c>
      <c r="Q39" s="45">
        <v>1</v>
      </c>
      <c r="R39" s="245">
        <f t="shared" si="0"/>
        <v>252</v>
      </c>
    </row>
    <row r="40" spans="1:18" ht="11.1" customHeight="1" x14ac:dyDescent="0.25">
      <c r="A40" s="44" t="s">
        <v>36</v>
      </c>
      <c r="B40" s="43" t="s">
        <v>23</v>
      </c>
      <c r="C40" s="45" t="s">
        <v>182</v>
      </c>
      <c r="D40" s="45" t="s">
        <v>182</v>
      </c>
      <c r="E40" s="45" t="s">
        <v>182</v>
      </c>
      <c r="F40" s="45" t="s">
        <v>182</v>
      </c>
      <c r="G40" s="45" t="s">
        <v>182</v>
      </c>
      <c r="H40" s="45" t="s">
        <v>182</v>
      </c>
      <c r="I40" s="45" t="s">
        <v>182</v>
      </c>
      <c r="J40" s="45" t="s">
        <v>182</v>
      </c>
      <c r="K40" s="45">
        <v>3</v>
      </c>
      <c r="L40" s="45" t="s">
        <v>182</v>
      </c>
      <c r="M40" s="45" t="s">
        <v>182</v>
      </c>
      <c r="N40" s="45" t="s">
        <v>182</v>
      </c>
      <c r="O40" s="45" t="s">
        <v>182</v>
      </c>
      <c r="P40" s="45" t="s">
        <v>182</v>
      </c>
      <c r="Q40" s="45" t="s">
        <v>182</v>
      </c>
      <c r="R40" s="245">
        <f t="shared" si="0"/>
        <v>3</v>
      </c>
    </row>
    <row r="41" spans="1:18" ht="11.1" customHeight="1" x14ac:dyDescent="0.25">
      <c r="A41" s="44" t="s">
        <v>36</v>
      </c>
      <c r="B41" s="43" t="s">
        <v>24</v>
      </c>
      <c r="C41" s="45" t="s">
        <v>182</v>
      </c>
      <c r="D41" s="45" t="s">
        <v>182</v>
      </c>
      <c r="E41" s="45" t="s">
        <v>182</v>
      </c>
      <c r="F41" s="45" t="s">
        <v>182</v>
      </c>
      <c r="G41" s="45" t="s">
        <v>182</v>
      </c>
      <c r="H41" s="45" t="s">
        <v>182</v>
      </c>
      <c r="I41" s="45" t="s">
        <v>182</v>
      </c>
      <c r="J41" s="45" t="s">
        <v>182</v>
      </c>
      <c r="K41" s="45" t="s">
        <v>182</v>
      </c>
      <c r="L41" s="45" t="s">
        <v>182</v>
      </c>
      <c r="M41" s="45" t="s">
        <v>182</v>
      </c>
      <c r="N41" s="45" t="s">
        <v>182</v>
      </c>
      <c r="O41" s="45" t="s">
        <v>182</v>
      </c>
      <c r="P41" s="45" t="s">
        <v>182</v>
      </c>
      <c r="Q41" s="45" t="s">
        <v>182</v>
      </c>
      <c r="R41" s="245">
        <f t="shared" si="0"/>
        <v>0</v>
      </c>
    </row>
    <row r="42" spans="1:18" ht="11.1" customHeight="1" x14ac:dyDescent="0.25">
      <c r="A42" s="44" t="s">
        <v>37</v>
      </c>
      <c r="B42" s="43" t="s">
        <v>23</v>
      </c>
      <c r="C42" s="45" t="s">
        <v>182</v>
      </c>
      <c r="D42" s="45" t="s">
        <v>182</v>
      </c>
      <c r="E42" s="45" t="s">
        <v>182</v>
      </c>
      <c r="F42" s="45" t="s">
        <v>182</v>
      </c>
      <c r="G42" s="45">
        <v>1</v>
      </c>
      <c r="H42" s="45">
        <v>4</v>
      </c>
      <c r="I42" s="45" t="s">
        <v>182</v>
      </c>
      <c r="J42" s="45" t="s">
        <v>182</v>
      </c>
      <c r="K42" s="45">
        <v>1</v>
      </c>
      <c r="L42" s="45" t="s">
        <v>182</v>
      </c>
      <c r="M42" s="45">
        <v>2</v>
      </c>
      <c r="N42" s="45" t="s">
        <v>182</v>
      </c>
      <c r="O42" s="45" t="s">
        <v>182</v>
      </c>
      <c r="P42" s="45" t="s">
        <v>182</v>
      </c>
      <c r="Q42" s="45">
        <v>7</v>
      </c>
      <c r="R42" s="245">
        <f t="shared" si="0"/>
        <v>15</v>
      </c>
    </row>
    <row r="43" spans="1:18" ht="11.1" customHeight="1" x14ac:dyDescent="0.25">
      <c r="A43" s="44" t="s">
        <v>37</v>
      </c>
      <c r="B43" s="43" t="s">
        <v>24</v>
      </c>
      <c r="C43" s="45" t="s">
        <v>182</v>
      </c>
      <c r="D43" s="45" t="s">
        <v>182</v>
      </c>
      <c r="E43" s="45" t="s">
        <v>182</v>
      </c>
      <c r="F43" s="45" t="s">
        <v>182</v>
      </c>
      <c r="G43" s="45" t="s">
        <v>182</v>
      </c>
      <c r="H43" s="45">
        <v>1</v>
      </c>
      <c r="I43" s="45" t="s">
        <v>182</v>
      </c>
      <c r="J43" s="45" t="s">
        <v>182</v>
      </c>
      <c r="K43" s="45">
        <v>1</v>
      </c>
      <c r="L43" s="45" t="s">
        <v>182</v>
      </c>
      <c r="M43" s="45" t="s">
        <v>182</v>
      </c>
      <c r="N43" s="45" t="s">
        <v>182</v>
      </c>
      <c r="O43" s="45" t="s">
        <v>182</v>
      </c>
      <c r="P43" s="45" t="s">
        <v>182</v>
      </c>
      <c r="Q43" s="45">
        <v>3</v>
      </c>
      <c r="R43" s="245">
        <f t="shared" si="0"/>
        <v>5</v>
      </c>
    </row>
    <row r="44" spans="1:18" ht="11.1" customHeight="1" x14ac:dyDescent="0.25">
      <c r="A44" s="266" t="s">
        <v>38</v>
      </c>
      <c r="B44" s="43" t="s">
        <v>23</v>
      </c>
      <c r="C44" s="45" t="s">
        <v>182</v>
      </c>
      <c r="D44" s="45" t="s">
        <v>182</v>
      </c>
      <c r="E44" s="45">
        <v>1</v>
      </c>
      <c r="F44" s="45" t="s">
        <v>182</v>
      </c>
      <c r="G44" s="45" t="s">
        <v>182</v>
      </c>
      <c r="H44" s="45" t="s">
        <v>182</v>
      </c>
      <c r="I44" s="45" t="s">
        <v>182</v>
      </c>
      <c r="J44" s="45" t="s">
        <v>182</v>
      </c>
      <c r="K44" s="45" t="s">
        <v>182</v>
      </c>
      <c r="L44" s="45" t="s">
        <v>182</v>
      </c>
      <c r="M44" s="45" t="s">
        <v>182</v>
      </c>
      <c r="N44" s="45" t="s">
        <v>182</v>
      </c>
      <c r="O44" s="45" t="s">
        <v>182</v>
      </c>
      <c r="P44" s="45" t="s">
        <v>182</v>
      </c>
      <c r="Q44" s="45" t="s">
        <v>182</v>
      </c>
      <c r="R44" s="245">
        <f t="shared" si="0"/>
        <v>1</v>
      </c>
    </row>
    <row r="45" spans="1:18" ht="11.1" customHeight="1" x14ac:dyDescent="0.25">
      <c r="A45" s="266" t="s">
        <v>38</v>
      </c>
      <c r="B45" s="43" t="s">
        <v>24</v>
      </c>
      <c r="C45" s="45" t="s">
        <v>182</v>
      </c>
      <c r="D45" s="45" t="s">
        <v>182</v>
      </c>
      <c r="E45" s="45">
        <v>1</v>
      </c>
      <c r="F45" s="45" t="s">
        <v>182</v>
      </c>
      <c r="G45" s="45" t="s">
        <v>182</v>
      </c>
      <c r="H45" s="45" t="s">
        <v>182</v>
      </c>
      <c r="I45" s="45" t="s">
        <v>182</v>
      </c>
      <c r="J45" s="45" t="s">
        <v>182</v>
      </c>
      <c r="K45" s="45" t="s">
        <v>182</v>
      </c>
      <c r="L45" s="45" t="s">
        <v>182</v>
      </c>
      <c r="M45" s="45" t="s">
        <v>182</v>
      </c>
      <c r="N45" s="45" t="s">
        <v>182</v>
      </c>
      <c r="O45" s="45" t="s">
        <v>182</v>
      </c>
      <c r="P45" s="45" t="s">
        <v>182</v>
      </c>
      <c r="Q45" s="45" t="s">
        <v>182</v>
      </c>
      <c r="R45" s="245">
        <f t="shared" si="0"/>
        <v>1</v>
      </c>
    </row>
    <row r="46" spans="1:18" ht="11.1" customHeight="1" x14ac:dyDescent="0.25">
      <c r="A46" s="44" t="s">
        <v>123</v>
      </c>
      <c r="B46" s="43" t="s">
        <v>23</v>
      </c>
      <c r="C46" s="45" t="s">
        <v>182</v>
      </c>
      <c r="D46" s="45" t="s">
        <v>182</v>
      </c>
      <c r="E46" s="45" t="s">
        <v>182</v>
      </c>
      <c r="F46" s="45" t="s">
        <v>182</v>
      </c>
      <c r="G46" s="45" t="s">
        <v>182</v>
      </c>
      <c r="H46" s="45" t="s">
        <v>182</v>
      </c>
      <c r="I46" s="45" t="s">
        <v>182</v>
      </c>
      <c r="J46" s="45" t="s">
        <v>182</v>
      </c>
      <c r="K46" s="45">
        <v>1</v>
      </c>
      <c r="L46" s="45" t="s">
        <v>182</v>
      </c>
      <c r="M46" s="45" t="s">
        <v>182</v>
      </c>
      <c r="N46" s="45" t="s">
        <v>182</v>
      </c>
      <c r="O46" s="45" t="s">
        <v>182</v>
      </c>
      <c r="P46" s="45" t="s">
        <v>182</v>
      </c>
      <c r="Q46" s="45" t="s">
        <v>182</v>
      </c>
      <c r="R46" s="245">
        <f t="shared" si="0"/>
        <v>1</v>
      </c>
    </row>
    <row r="47" spans="1:18" ht="11.1" customHeight="1" x14ac:dyDescent="0.25">
      <c r="A47" s="44" t="s">
        <v>123</v>
      </c>
      <c r="B47" s="43" t="s">
        <v>24</v>
      </c>
      <c r="C47" s="45" t="s">
        <v>182</v>
      </c>
      <c r="D47" s="45" t="s">
        <v>182</v>
      </c>
      <c r="E47" s="45" t="s">
        <v>182</v>
      </c>
      <c r="F47" s="45" t="s">
        <v>182</v>
      </c>
      <c r="G47" s="45" t="s">
        <v>182</v>
      </c>
      <c r="H47" s="45" t="s">
        <v>182</v>
      </c>
      <c r="I47" s="45" t="s">
        <v>182</v>
      </c>
      <c r="J47" s="45" t="s">
        <v>182</v>
      </c>
      <c r="K47" s="45" t="s">
        <v>182</v>
      </c>
      <c r="L47" s="45" t="s">
        <v>182</v>
      </c>
      <c r="M47" s="45" t="s">
        <v>182</v>
      </c>
      <c r="N47" s="45" t="s">
        <v>182</v>
      </c>
      <c r="O47" s="45" t="s">
        <v>182</v>
      </c>
      <c r="P47" s="45" t="s">
        <v>182</v>
      </c>
      <c r="Q47" s="45" t="s">
        <v>182</v>
      </c>
      <c r="R47" s="245">
        <f t="shared" si="0"/>
        <v>0</v>
      </c>
    </row>
    <row r="48" spans="1:18" ht="11.1" customHeight="1" x14ac:dyDescent="0.25">
      <c r="A48" s="44" t="s">
        <v>39</v>
      </c>
      <c r="B48" s="43" t="s">
        <v>23</v>
      </c>
      <c r="C48" s="45" t="s">
        <v>182</v>
      </c>
      <c r="D48" s="45">
        <v>6</v>
      </c>
      <c r="E48" s="45">
        <v>3</v>
      </c>
      <c r="F48" s="45" t="s">
        <v>182</v>
      </c>
      <c r="G48" s="45">
        <v>105</v>
      </c>
      <c r="H48" s="45">
        <v>2</v>
      </c>
      <c r="I48" s="45" t="s">
        <v>182</v>
      </c>
      <c r="J48" s="45" t="s">
        <v>182</v>
      </c>
      <c r="K48" s="45">
        <v>71844</v>
      </c>
      <c r="L48" s="45" t="s">
        <v>182</v>
      </c>
      <c r="M48" s="45" t="s">
        <v>182</v>
      </c>
      <c r="N48" s="45" t="s">
        <v>182</v>
      </c>
      <c r="O48" s="45" t="s">
        <v>182</v>
      </c>
      <c r="P48" s="45" t="s">
        <v>182</v>
      </c>
      <c r="Q48" s="45" t="s">
        <v>182</v>
      </c>
      <c r="R48" s="245">
        <f t="shared" si="0"/>
        <v>71960</v>
      </c>
    </row>
    <row r="49" spans="1:18" ht="11.1" customHeight="1" x14ac:dyDescent="0.25">
      <c r="A49" s="44" t="s">
        <v>39</v>
      </c>
      <c r="B49" s="43" t="s">
        <v>24</v>
      </c>
      <c r="C49" s="45" t="s">
        <v>182</v>
      </c>
      <c r="D49" s="45">
        <v>6</v>
      </c>
      <c r="E49" s="45">
        <v>3</v>
      </c>
      <c r="F49" s="45" t="s">
        <v>182</v>
      </c>
      <c r="G49" s="45">
        <v>103</v>
      </c>
      <c r="H49" s="45">
        <v>2</v>
      </c>
      <c r="I49" s="45" t="s">
        <v>182</v>
      </c>
      <c r="J49" s="45" t="s">
        <v>182</v>
      </c>
      <c r="K49" s="45">
        <v>70091</v>
      </c>
      <c r="L49" s="45" t="s">
        <v>182</v>
      </c>
      <c r="M49" s="45" t="s">
        <v>182</v>
      </c>
      <c r="N49" s="45" t="s">
        <v>182</v>
      </c>
      <c r="O49" s="45" t="s">
        <v>182</v>
      </c>
      <c r="P49" s="45" t="s">
        <v>182</v>
      </c>
      <c r="Q49" s="45" t="s">
        <v>182</v>
      </c>
      <c r="R49" s="245">
        <f t="shared" si="0"/>
        <v>70205</v>
      </c>
    </row>
    <row r="50" spans="1:18" ht="11.1" customHeight="1" x14ac:dyDescent="0.25">
      <c r="A50" s="44" t="s">
        <v>40</v>
      </c>
      <c r="B50" s="43" t="s">
        <v>23</v>
      </c>
      <c r="C50" s="45" t="s">
        <v>182</v>
      </c>
      <c r="D50" s="45" t="s">
        <v>182</v>
      </c>
      <c r="E50" s="45" t="s">
        <v>182</v>
      </c>
      <c r="F50" s="45" t="s">
        <v>182</v>
      </c>
      <c r="G50" s="45" t="s">
        <v>182</v>
      </c>
      <c r="H50" s="45" t="s">
        <v>182</v>
      </c>
      <c r="I50" s="45" t="s">
        <v>182</v>
      </c>
      <c r="J50" s="45" t="s">
        <v>182</v>
      </c>
      <c r="K50" s="45">
        <v>3</v>
      </c>
      <c r="L50" s="45" t="s">
        <v>182</v>
      </c>
      <c r="M50" s="45" t="s">
        <v>182</v>
      </c>
      <c r="N50" s="45" t="s">
        <v>182</v>
      </c>
      <c r="O50" s="45" t="s">
        <v>182</v>
      </c>
      <c r="P50" s="45" t="s">
        <v>182</v>
      </c>
      <c r="Q50" s="45" t="s">
        <v>182</v>
      </c>
      <c r="R50" s="245">
        <f t="shared" si="0"/>
        <v>3</v>
      </c>
    </row>
    <row r="51" spans="1:18" ht="11.1" customHeight="1" x14ac:dyDescent="0.25">
      <c r="A51" s="44" t="s">
        <v>40</v>
      </c>
      <c r="B51" s="43" t="s">
        <v>24</v>
      </c>
      <c r="C51" s="45" t="s">
        <v>182</v>
      </c>
      <c r="D51" s="45" t="s">
        <v>182</v>
      </c>
      <c r="E51" s="45" t="s">
        <v>182</v>
      </c>
      <c r="F51" s="45" t="s">
        <v>182</v>
      </c>
      <c r="G51" s="45" t="s">
        <v>182</v>
      </c>
      <c r="H51" s="45" t="s">
        <v>182</v>
      </c>
      <c r="I51" s="45" t="s">
        <v>182</v>
      </c>
      <c r="J51" s="45" t="s">
        <v>182</v>
      </c>
      <c r="K51" s="45" t="s">
        <v>182</v>
      </c>
      <c r="L51" s="45" t="s">
        <v>182</v>
      </c>
      <c r="M51" s="45" t="s">
        <v>182</v>
      </c>
      <c r="N51" s="45" t="s">
        <v>182</v>
      </c>
      <c r="O51" s="45" t="s">
        <v>182</v>
      </c>
      <c r="P51" s="45" t="s">
        <v>182</v>
      </c>
      <c r="Q51" s="45" t="s">
        <v>182</v>
      </c>
      <c r="R51" s="245">
        <f t="shared" si="0"/>
        <v>0</v>
      </c>
    </row>
    <row r="52" spans="1:18" ht="11.1" customHeight="1" x14ac:dyDescent="0.25">
      <c r="A52" s="44" t="s">
        <v>41</v>
      </c>
      <c r="B52" s="43" t="s">
        <v>23</v>
      </c>
      <c r="C52" s="45" t="s">
        <v>182</v>
      </c>
      <c r="D52" s="45" t="s">
        <v>182</v>
      </c>
      <c r="E52" s="45" t="s">
        <v>182</v>
      </c>
      <c r="F52" s="45" t="s">
        <v>182</v>
      </c>
      <c r="G52" s="45">
        <v>17</v>
      </c>
      <c r="H52" s="45">
        <v>3</v>
      </c>
      <c r="I52" s="45" t="s">
        <v>182</v>
      </c>
      <c r="J52" s="45">
        <v>9</v>
      </c>
      <c r="K52" s="45">
        <v>4864</v>
      </c>
      <c r="L52" s="45" t="s">
        <v>182</v>
      </c>
      <c r="M52" s="45" t="s">
        <v>182</v>
      </c>
      <c r="N52" s="45" t="s">
        <v>182</v>
      </c>
      <c r="O52" s="45" t="s">
        <v>182</v>
      </c>
      <c r="P52" s="45" t="s">
        <v>182</v>
      </c>
      <c r="Q52" s="45">
        <v>1</v>
      </c>
      <c r="R52" s="245">
        <f t="shared" ref="R52:R106" si="1">SUM(C52:Q52)</f>
        <v>4894</v>
      </c>
    </row>
    <row r="53" spans="1:18" ht="11.1" customHeight="1" x14ac:dyDescent="0.25">
      <c r="A53" s="44" t="s">
        <v>41</v>
      </c>
      <c r="B53" s="43" t="s">
        <v>24</v>
      </c>
      <c r="C53" s="45" t="s">
        <v>182</v>
      </c>
      <c r="D53" s="45" t="s">
        <v>182</v>
      </c>
      <c r="E53" s="45" t="s">
        <v>182</v>
      </c>
      <c r="F53" s="45" t="s">
        <v>182</v>
      </c>
      <c r="G53" s="45">
        <v>7</v>
      </c>
      <c r="H53" s="45">
        <v>2</v>
      </c>
      <c r="I53" s="45" t="s">
        <v>182</v>
      </c>
      <c r="J53" s="45">
        <v>6</v>
      </c>
      <c r="K53" s="45">
        <v>3893</v>
      </c>
      <c r="L53" s="45" t="s">
        <v>182</v>
      </c>
      <c r="M53" s="45" t="s">
        <v>182</v>
      </c>
      <c r="N53" s="45" t="s">
        <v>182</v>
      </c>
      <c r="O53" s="45" t="s">
        <v>182</v>
      </c>
      <c r="P53" s="45" t="s">
        <v>182</v>
      </c>
      <c r="Q53" s="45" t="s">
        <v>182</v>
      </c>
      <c r="R53" s="245">
        <f t="shared" si="1"/>
        <v>3908</v>
      </c>
    </row>
    <row r="54" spans="1:18" ht="11.1" customHeight="1" x14ac:dyDescent="0.25">
      <c r="A54" s="44" t="s">
        <v>42</v>
      </c>
      <c r="B54" s="43" t="s">
        <v>23</v>
      </c>
      <c r="C54" s="45" t="s">
        <v>182</v>
      </c>
      <c r="D54" s="45" t="s">
        <v>182</v>
      </c>
      <c r="E54" s="45" t="s">
        <v>182</v>
      </c>
      <c r="F54" s="45" t="s">
        <v>182</v>
      </c>
      <c r="G54" s="45" t="s">
        <v>182</v>
      </c>
      <c r="H54" s="45" t="s">
        <v>182</v>
      </c>
      <c r="I54" s="45" t="s">
        <v>182</v>
      </c>
      <c r="J54" s="45" t="s">
        <v>182</v>
      </c>
      <c r="K54" s="45">
        <v>3713</v>
      </c>
      <c r="L54" s="45" t="s">
        <v>182</v>
      </c>
      <c r="M54" s="45" t="s">
        <v>182</v>
      </c>
      <c r="N54" s="45" t="s">
        <v>182</v>
      </c>
      <c r="O54" s="45">
        <v>6827</v>
      </c>
      <c r="P54" s="45" t="s">
        <v>182</v>
      </c>
      <c r="Q54" s="45" t="s">
        <v>182</v>
      </c>
      <c r="R54" s="245">
        <f t="shared" si="1"/>
        <v>10540</v>
      </c>
    </row>
    <row r="55" spans="1:18" ht="11.1" customHeight="1" x14ac:dyDescent="0.25">
      <c r="A55" s="44" t="s">
        <v>42</v>
      </c>
      <c r="B55" s="43" t="s">
        <v>24</v>
      </c>
      <c r="C55" s="45" t="s">
        <v>182</v>
      </c>
      <c r="D55" s="45" t="s">
        <v>182</v>
      </c>
      <c r="E55" s="45" t="s">
        <v>182</v>
      </c>
      <c r="F55" s="45" t="s">
        <v>182</v>
      </c>
      <c r="G55" s="45" t="s">
        <v>182</v>
      </c>
      <c r="H55" s="45" t="s">
        <v>182</v>
      </c>
      <c r="I55" s="45" t="s">
        <v>182</v>
      </c>
      <c r="J55" s="45" t="s">
        <v>182</v>
      </c>
      <c r="K55" s="45">
        <v>3378</v>
      </c>
      <c r="L55" s="45" t="s">
        <v>182</v>
      </c>
      <c r="M55" s="45" t="s">
        <v>182</v>
      </c>
      <c r="N55" s="45" t="s">
        <v>182</v>
      </c>
      <c r="O55" s="45">
        <v>3056</v>
      </c>
      <c r="P55" s="45" t="s">
        <v>182</v>
      </c>
      <c r="Q55" s="45" t="s">
        <v>182</v>
      </c>
      <c r="R55" s="245">
        <f t="shared" si="1"/>
        <v>6434</v>
      </c>
    </row>
    <row r="56" spans="1:18" ht="11.1" customHeight="1" x14ac:dyDescent="0.25">
      <c r="A56" s="44" t="s">
        <v>43</v>
      </c>
      <c r="B56" s="43" t="s">
        <v>23</v>
      </c>
      <c r="C56" s="45" t="s">
        <v>182</v>
      </c>
      <c r="D56" s="45" t="s">
        <v>182</v>
      </c>
      <c r="E56" s="45" t="s">
        <v>182</v>
      </c>
      <c r="F56" s="45" t="s">
        <v>182</v>
      </c>
      <c r="G56" s="45" t="s">
        <v>182</v>
      </c>
      <c r="H56" s="45" t="s">
        <v>182</v>
      </c>
      <c r="I56" s="45" t="s">
        <v>182</v>
      </c>
      <c r="J56" s="45" t="s">
        <v>182</v>
      </c>
      <c r="K56" s="45">
        <v>10</v>
      </c>
      <c r="L56" s="45" t="s">
        <v>182</v>
      </c>
      <c r="M56" s="45">
        <v>1</v>
      </c>
      <c r="N56" s="45">
        <v>1759</v>
      </c>
      <c r="O56" s="45">
        <v>1468</v>
      </c>
      <c r="P56" s="45">
        <v>38</v>
      </c>
      <c r="Q56" s="45">
        <v>25</v>
      </c>
      <c r="R56" s="245">
        <f t="shared" si="1"/>
        <v>3301</v>
      </c>
    </row>
    <row r="57" spans="1:18" ht="11.1" customHeight="1" x14ac:dyDescent="0.25">
      <c r="A57" s="44" t="s">
        <v>43</v>
      </c>
      <c r="B57" s="43" t="s">
        <v>24</v>
      </c>
      <c r="C57" s="45" t="s">
        <v>182</v>
      </c>
      <c r="D57" s="45" t="s">
        <v>182</v>
      </c>
      <c r="E57" s="45" t="s">
        <v>182</v>
      </c>
      <c r="F57" s="45" t="s">
        <v>182</v>
      </c>
      <c r="G57" s="45" t="s">
        <v>182</v>
      </c>
      <c r="H57" s="45" t="s">
        <v>182</v>
      </c>
      <c r="I57" s="45" t="s">
        <v>182</v>
      </c>
      <c r="J57" s="45" t="s">
        <v>182</v>
      </c>
      <c r="K57" s="45">
        <v>9</v>
      </c>
      <c r="L57" s="45" t="s">
        <v>182</v>
      </c>
      <c r="M57" s="45" t="s">
        <v>182</v>
      </c>
      <c r="N57" s="45">
        <v>1587</v>
      </c>
      <c r="O57" s="45">
        <v>1073</v>
      </c>
      <c r="P57" s="45">
        <v>23</v>
      </c>
      <c r="Q57" s="45">
        <v>11</v>
      </c>
      <c r="R57" s="245">
        <f t="shared" si="1"/>
        <v>2703</v>
      </c>
    </row>
    <row r="58" spans="1:18" ht="11.1" customHeight="1" x14ac:dyDescent="0.25">
      <c r="A58" s="44" t="s">
        <v>44</v>
      </c>
      <c r="B58" s="43" t="s">
        <v>23</v>
      </c>
      <c r="C58" s="45" t="s">
        <v>182</v>
      </c>
      <c r="D58" s="45" t="s">
        <v>182</v>
      </c>
      <c r="E58" s="45" t="s">
        <v>182</v>
      </c>
      <c r="F58" s="45" t="s">
        <v>182</v>
      </c>
      <c r="G58" s="45" t="s">
        <v>182</v>
      </c>
      <c r="H58" s="45" t="s">
        <v>182</v>
      </c>
      <c r="I58" s="45" t="s">
        <v>182</v>
      </c>
      <c r="J58" s="45" t="s">
        <v>182</v>
      </c>
      <c r="K58" s="45" t="s">
        <v>182</v>
      </c>
      <c r="L58" s="45" t="s">
        <v>182</v>
      </c>
      <c r="M58" s="45" t="s">
        <v>182</v>
      </c>
      <c r="N58" s="45">
        <v>3</v>
      </c>
      <c r="O58" s="45" t="s">
        <v>182</v>
      </c>
      <c r="P58" s="45" t="s">
        <v>182</v>
      </c>
      <c r="Q58" s="45" t="s">
        <v>182</v>
      </c>
      <c r="R58" s="245">
        <f t="shared" si="1"/>
        <v>3</v>
      </c>
    </row>
    <row r="59" spans="1:18" ht="11.1" customHeight="1" x14ac:dyDescent="0.25">
      <c r="A59" s="44" t="s">
        <v>44</v>
      </c>
      <c r="B59" s="43" t="s">
        <v>24</v>
      </c>
      <c r="C59" s="45" t="s">
        <v>182</v>
      </c>
      <c r="D59" s="45" t="s">
        <v>182</v>
      </c>
      <c r="E59" s="45" t="s">
        <v>182</v>
      </c>
      <c r="F59" s="45" t="s">
        <v>182</v>
      </c>
      <c r="G59" s="45" t="s">
        <v>182</v>
      </c>
      <c r="H59" s="45" t="s">
        <v>182</v>
      </c>
      <c r="I59" s="45" t="s">
        <v>182</v>
      </c>
      <c r="J59" s="45" t="s">
        <v>182</v>
      </c>
      <c r="K59" s="45" t="s">
        <v>182</v>
      </c>
      <c r="L59" s="45" t="s">
        <v>182</v>
      </c>
      <c r="M59" s="45" t="s">
        <v>182</v>
      </c>
      <c r="N59" s="45" t="s">
        <v>182</v>
      </c>
      <c r="O59" s="45" t="s">
        <v>182</v>
      </c>
      <c r="P59" s="45" t="s">
        <v>182</v>
      </c>
      <c r="Q59" s="45" t="s">
        <v>182</v>
      </c>
      <c r="R59" s="245">
        <f t="shared" si="1"/>
        <v>0</v>
      </c>
    </row>
    <row r="60" spans="1:18" ht="11.1" customHeight="1" x14ac:dyDescent="0.25">
      <c r="A60" s="44" t="s">
        <v>125</v>
      </c>
      <c r="B60" s="43" t="s">
        <v>23</v>
      </c>
      <c r="C60" s="45" t="s">
        <v>182</v>
      </c>
      <c r="D60" s="45" t="s">
        <v>182</v>
      </c>
      <c r="E60" s="45" t="s">
        <v>182</v>
      </c>
      <c r="F60" s="45">
        <v>2</v>
      </c>
      <c r="G60" s="45" t="s">
        <v>182</v>
      </c>
      <c r="H60" s="45" t="s">
        <v>182</v>
      </c>
      <c r="I60" s="45" t="s">
        <v>182</v>
      </c>
      <c r="J60" s="45" t="s">
        <v>182</v>
      </c>
      <c r="K60" s="45" t="s">
        <v>182</v>
      </c>
      <c r="L60" s="45" t="s">
        <v>182</v>
      </c>
      <c r="M60" s="45" t="s">
        <v>182</v>
      </c>
      <c r="N60" s="45" t="s">
        <v>182</v>
      </c>
      <c r="O60" s="45" t="s">
        <v>182</v>
      </c>
      <c r="P60" s="45" t="s">
        <v>182</v>
      </c>
      <c r="Q60" s="45" t="s">
        <v>182</v>
      </c>
      <c r="R60" s="245">
        <f t="shared" si="1"/>
        <v>2</v>
      </c>
    </row>
    <row r="61" spans="1:18" ht="11.1" customHeight="1" x14ac:dyDescent="0.25">
      <c r="A61" s="44" t="s">
        <v>125</v>
      </c>
      <c r="B61" s="43" t="s">
        <v>24</v>
      </c>
      <c r="C61" s="45" t="s">
        <v>182</v>
      </c>
      <c r="D61" s="45" t="s">
        <v>182</v>
      </c>
      <c r="E61" s="45" t="s">
        <v>182</v>
      </c>
      <c r="F61" s="45">
        <v>2</v>
      </c>
      <c r="G61" s="45" t="s">
        <v>182</v>
      </c>
      <c r="H61" s="45" t="s">
        <v>182</v>
      </c>
      <c r="I61" s="45" t="s">
        <v>182</v>
      </c>
      <c r="J61" s="45" t="s">
        <v>182</v>
      </c>
      <c r="K61" s="45" t="s">
        <v>182</v>
      </c>
      <c r="L61" s="45" t="s">
        <v>182</v>
      </c>
      <c r="M61" s="45" t="s">
        <v>182</v>
      </c>
      <c r="N61" s="45" t="s">
        <v>182</v>
      </c>
      <c r="O61" s="45" t="s">
        <v>182</v>
      </c>
      <c r="P61" s="45" t="s">
        <v>182</v>
      </c>
      <c r="Q61" s="45" t="s">
        <v>182</v>
      </c>
      <c r="R61" s="245">
        <f t="shared" si="1"/>
        <v>2</v>
      </c>
    </row>
    <row r="62" spans="1:18" ht="11.1" customHeight="1" x14ac:dyDescent="0.25">
      <c r="A62" s="44" t="s">
        <v>45</v>
      </c>
      <c r="B62" s="43" t="s">
        <v>23</v>
      </c>
      <c r="C62" s="45" t="s">
        <v>182</v>
      </c>
      <c r="D62" s="45" t="s">
        <v>182</v>
      </c>
      <c r="E62" s="45" t="s">
        <v>182</v>
      </c>
      <c r="F62" s="45" t="s">
        <v>182</v>
      </c>
      <c r="G62" s="45" t="s">
        <v>182</v>
      </c>
      <c r="H62" s="45" t="s">
        <v>182</v>
      </c>
      <c r="I62" s="45" t="s">
        <v>182</v>
      </c>
      <c r="J62" s="45" t="s">
        <v>182</v>
      </c>
      <c r="K62" s="45">
        <v>340</v>
      </c>
      <c r="L62" s="45" t="s">
        <v>182</v>
      </c>
      <c r="M62" s="45" t="s">
        <v>182</v>
      </c>
      <c r="N62" s="45">
        <v>183</v>
      </c>
      <c r="O62" s="45" t="s">
        <v>182</v>
      </c>
      <c r="P62" s="45">
        <v>14</v>
      </c>
      <c r="Q62" s="45" t="s">
        <v>182</v>
      </c>
      <c r="R62" s="245">
        <f t="shared" si="1"/>
        <v>537</v>
      </c>
    </row>
    <row r="63" spans="1:18" ht="11.1" customHeight="1" x14ac:dyDescent="0.25">
      <c r="A63" s="44" t="s">
        <v>45</v>
      </c>
      <c r="B63" s="43" t="s">
        <v>24</v>
      </c>
      <c r="C63" s="45" t="s">
        <v>182</v>
      </c>
      <c r="D63" s="45" t="s">
        <v>182</v>
      </c>
      <c r="E63" s="45" t="s">
        <v>182</v>
      </c>
      <c r="F63" s="45" t="s">
        <v>182</v>
      </c>
      <c r="G63" s="45" t="s">
        <v>182</v>
      </c>
      <c r="H63" s="45" t="s">
        <v>182</v>
      </c>
      <c r="I63" s="45" t="s">
        <v>182</v>
      </c>
      <c r="J63" s="45" t="s">
        <v>182</v>
      </c>
      <c r="K63" s="45">
        <v>339</v>
      </c>
      <c r="L63" s="45" t="s">
        <v>182</v>
      </c>
      <c r="M63" s="45" t="s">
        <v>182</v>
      </c>
      <c r="N63" s="45">
        <v>183</v>
      </c>
      <c r="O63" s="45" t="s">
        <v>182</v>
      </c>
      <c r="P63" s="45">
        <v>8</v>
      </c>
      <c r="Q63" s="45" t="s">
        <v>182</v>
      </c>
      <c r="R63" s="245">
        <f t="shared" si="1"/>
        <v>530</v>
      </c>
    </row>
    <row r="64" spans="1:18" ht="11.1" customHeight="1" x14ac:dyDescent="0.25">
      <c r="A64" s="44" t="s">
        <v>46</v>
      </c>
      <c r="B64" s="43" t="s">
        <v>23</v>
      </c>
      <c r="C64" s="45" t="s">
        <v>182</v>
      </c>
      <c r="D64" s="45" t="s">
        <v>182</v>
      </c>
      <c r="E64" s="45" t="s">
        <v>182</v>
      </c>
      <c r="F64" s="45" t="s">
        <v>182</v>
      </c>
      <c r="G64" s="45" t="s">
        <v>182</v>
      </c>
      <c r="H64" s="45" t="s">
        <v>182</v>
      </c>
      <c r="I64" s="45" t="s">
        <v>182</v>
      </c>
      <c r="J64" s="45" t="s">
        <v>182</v>
      </c>
      <c r="K64" s="45">
        <v>5</v>
      </c>
      <c r="L64" s="45" t="s">
        <v>182</v>
      </c>
      <c r="M64" s="45" t="s">
        <v>182</v>
      </c>
      <c r="N64" s="45" t="s">
        <v>182</v>
      </c>
      <c r="O64" s="45" t="s">
        <v>182</v>
      </c>
      <c r="P64" s="45" t="s">
        <v>182</v>
      </c>
      <c r="Q64" s="45" t="s">
        <v>182</v>
      </c>
      <c r="R64" s="245">
        <f t="shared" si="1"/>
        <v>5</v>
      </c>
    </row>
    <row r="65" spans="1:38" ht="11.1" customHeight="1" x14ac:dyDescent="0.25">
      <c r="A65" s="44" t="s">
        <v>46</v>
      </c>
      <c r="B65" s="43" t="s">
        <v>24</v>
      </c>
      <c r="C65" s="45" t="s">
        <v>182</v>
      </c>
      <c r="D65" s="45" t="s">
        <v>182</v>
      </c>
      <c r="E65" s="45" t="s">
        <v>182</v>
      </c>
      <c r="F65" s="45" t="s">
        <v>182</v>
      </c>
      <c r="G65" s="45" t="s">
        <v>182</v>
      </c>
      <c r="H65" s="45" t="s">
        <v>182</v>
      </c>
      <c r="I65" s="45" t="s">
        <v>182</v>
      </c>
      <c r="J65" s="45" t="s">
        <v>182</v>
      </c>
      <c r="K65" s="45">
        <v>4</v>
      </c>
      <c r="L65" s="45" t="s">
        <v>182</v>
      </c>
      <c r="M65" s="45" t="s">
        <v>182</v>
      </c>
      <c r="N65" s="45" t="s">
        <v>182</v>
      </c>
      <c r="O65" s="45" t="s">
        <v>182</v>
      </c>
      <c r="P65" s="45" t="s">
        <v>182</v>
      </c>
      <c r="Q65" s="45" t="s">
        <v>182</v>
      </c>
      <c r="R65" s="245">
        <f t="shared" si="1"/>
        <v>4</v>
      </c>
    </row>
    <row r="66" spans="1:38" ht="11.1" customHeight="1" x14ac:dyDescent="0.25">
      <c r="A66" s="44" t="s">
        <v>47</v>
      </c>
      <c r="B66" s="43" t="s">
        <v>23</v>
      </c>
      <c r="C66" s="45" t="s">
        <v>182</v>
      </c>
      <c r="D66" s="45" t="s">
        <v>182</v>
      </c>
      <c r="E66" s="45" t="s">
        <v>182</v>
      </c>
      <c r="F66" s="45" t="s">
        <v>182</v>
      </c>
      <c r="G66" s="45" t="s">
        <v>182</v>
      </c>
      <c r="H66" s="45" t="s">
        <v>182</v>
      </c>
      <c r="I66" s="45" t="s">
        <v>182</v>
      </c>
      <c r="J66" s="45" t="s">
        <v>182</v>
      </c>
      <c r="K66" s="45" t="s">
        <v>182</v>
      </c>
      <c r="L66" s="45" t="s">
        <v>182</v>
      </c>
      <c r="M66" s="45" t="s">
        <v>182</v>
      </c>
      <c r="N66" s="45">
        <v>6</v>
      </c>
      <c r="O66" s="45" t="s">
        <v>182</v>
      </c>
      <c r="P66" s="45" t="s">
        <v>182</v>
      </c>
      <c r="Q66" s="45" t="s">
        <v>182</v>
      </c>
      <c r="R66" s="245">
        <f t="shared" si="1"/>
        <v>6</v>
      </c>
    </row>
    <row r="67" spans="1:38" ht="11.1" customHeight="1" x14ac:dyDescent="0.25">
      <c r="A67" s="44" t="s">
        <v>47</v>
      </c>
      <c r="B67" s="43" t="s">
        <v>24</v>
      </c>
      <c r="C67" s="45" t="s">
        <v>182</v>
      </c>
      <c r="D67" s="45" t="s">
        <v>182</v>
      </c>
      <c r="E67" s="45" t="s">
        <v>182</v>
      </c>
      <c r="F67" s="45" t="s">
        <v>182</v>
      </c>
      <c r="G67" s="45" t="s">
        <v>182</v>
      </c>
      <c r="H67" s="45" t="s">
        <v>182</v>
      </c>
      <c r="I67" s="45" t="s">
        <v>182</v>
      </c>
      <c r="J67" s="45" t="s">
        <v>182</v>
      </c>
      <c r="K67" s="45" t="s">
        <v>182</v>
      </c>
      <c r="L67" s="45" t="s">
        <v>182</v>
      </c>
      <c r="M67" s="45" t="s">
        <v>182</v>
      </c>
      <c r="N67" s="45">
        <v>6</v>
      </c>
      <c r="O67" s="45" t="s">
        <v>182</v>
      </c>
      <c r="P67" s="45" t="s">
        <v>182</v>
      </c>
      <c r="Q67" s="45" t="s">
        <v>182</v>
      </c>
      <c r="R67" s="245">
        <f t="shared" si="1"/>
        <v>6</v>
      </c>
    </row>
    <row r="68" spans="1:38" ht="11.1" customHeight="1" x14ac:dyDescent="0.25">
      <c r="A68" s="44" t="s">
        <v>48</v>
      </c>
      <c r="B68" s="43" t="s">
        <v>23</v>
      </c>
      <c r="C68" s="45" t="s">
        <v>182</v>
      </c>
      <c r="D68" s="45" t="s">
        <v>182</v>
      </c>
      <c r="E68" s="45" t="s">
        <v>182</v>
      </c>
      <c r="F68" s="45" t="s">
        <v>182</v>
      </c>
      <c r="G68" s="45">
        <v>32</v>
      </c>
      <c r="H68" s="45">
        <v>102</v>
      </c>
      <c r="I68" s="45" t="s">
        <v>182</v>
      </c>
      <c r="J68" s="45">
        <v>5</v>
      </c>
      <c r="K68" s="45">
        <v>1270</v>
      </c>
      <c r="L68" s="45" t="s">
        <v>182</v>
      </c>
      <c r="M68" s="45">
        <v>1</v>
      </c>
      <c r="N68" s="45">
        <v>28</v>
      </c>
      <c r="O68" s="45">
        <v>2272</v>
      </c>
      <c r="P68" s="45" t="s">
        <v>182</v>
      </c>
      <c r="Q68" s="45">
        <v>36</v>
      </c>
      <c r="R68" s="245">
        <f t="shared" si="1"/>
        <v>3746</v>
      </c>
    </row>
    <row r="69" spans="1:38" ht="11.1" customHeight="1" x14ac:dyDescent="0.25">
      <c r="A69" s="44" t="s">
        <v>48</v>
      </c>
      <c r="B69" s="43" t="s">
        <v>24</v>
      </c>
      <c r="C69" s="45" t="s">
        <v>182</v>
      </c>
      <c r="D69" s="45" t="s">
        <v>182</v>
      </c>
      <c r="E69" s="45" t="s">
        <v>182</v>
      </c>
      <c r="F69" s="45" t="s">
        <v>182</v>
      </c>
      <c r="G69" s="45">
        <v>17</v>
      </c>
      <c r="H69" s="45">
        <v>48</v>
      </c>
      <c r="I69" s="45" t="s">
        <v>182</v>
      </c>
      <c r="J69" s="45">
        <v>3</v>
      </c>
      <c r="K69" s="45">
        <v>840</v>
      </c>
      <c r="L69" s="45" t="s">
        <v>182</v>
      </c>
      <c r="M69" s="45" t="s">
        <v>182</v>
      </c>
      <c r="N69" s="45">
        <v>18</v>
      </c>
      <c r="O69" s="45">
        <v>1140</v>
      </c>
      <c r="P69" s="45" t="s">
        <v>182</v>
      </c>
      <c r="Q69" s="45">
        <v>18</v>
      </c>
      <c r="R69" s="245">
        <f t="shared" si="1"/>
        <v>2084</v>
      </c>
    </row>
    <row r="70" spans="1:38" ht="11.1" customHeight="1" x14ac:dyDescent="0.25">
      <c r="A70" s="44" t="s">
        <v>49</v>
      </c>
      <c r="B70" s="43" t="s">
        <v>23</v>
      </c>
      <c r="C70" s="45" t="s">
        <v>182</v>
      </c>
      <c r="D70" s="45" t="s">
        <v>182</v>
      </c>
      <c r="E70" s="45" t="s">
        <v>182</v>
      </c>
      <c r="F70" s="45" t="s">
        <v>182</v>
      </c>
      <c r="G70" s="45" t="s">
        <v>182</v>
      </c>
      <c r="H70" s="45" t="s">
        <v>182</v>
      </c>
      <c r="I70" s="45" t="s">
        <v>182</v>
      </c>
      <c r="J70" s="45" t="s">
        <v>182</v>
      </c>
      <c r="K70" s="45" t="s">
        <v>182</v>
      </c>
      <c r="L70" s="45" t="s">
        <v>182</v>
      </c>
      <c r="M70" s="45">
        <v>8</v>
      </c>
      <c r="N70" s="45" t="s">
        <v>182</v>
      </c>
      <c r="O70" s="45" t="s">
        <v>182</v>
      </c>
      <c r="P70" s="45">
        <v>1</v>
      </c>
      <c r="Q70" s="45">
        <v>1</v>
      </c>
      <c r="R70" s="245">
        <f t="shared" si="1"/>
        <v>10</v>
      </c>
    </row>
    <row r="71" spans="1:38" ht="11.1" customHeight="1" x14ac:dyDescent="0.25">
      <c r="A71" s="44" t="s">
        <v>49</v>
      </c>
      <c r="B71" s="43" t="s">
        <v>24</v>
      </c>
      <c r="C71" s="45" t="s">
        <v>182</v>
      </c>
      <c r="D71" s="45" t="s">
        <v>182</v>
      </c>
      <c r="E71" s="45" t="s">
        <v>182</v>
      </c>
      <c r="F71" s="45" t="s">
        <v>182</v>
      </c>
      <c r="G71" s="45" t="s">
        <v>182</v>
      </c>
      <c r="H71" s="45" t="s">
        <v>182</v>
      </c>
      <c r="I71" s="45" t="s">
        <v>182</v>
      </c>
      <c r="J71" s="45" t="s">
        <v>182</v>
      </c>
      <c r="K71" s="45" t="s">
        <v>182</v>
      </c>
      <c r="L71" s="45" t="s">
        <v>182</v>
      </c>
      <c r="M71" s="45">
        <v>4</v>
      </c>
      <c r="N71" s="45" t="s">
        <v>182</v>
      </c>
      <c r="O71" s="45" t="s">
        <v>182</v>
      </c>
      <c r="P71" s="45">
        <v>1</v>
      </c>
      <c r="Q71" s="45" t="s">
        <v>182</v>
      </c>
      <c r="R71" s="245">
        <f t="shared" si="1"/>
        <v>5</v>
      </c>
    </row>
    <row r="72" spans="1:38" ht="11.1" customHeight="1" x14ac:dyDescent="0.25">
      <c r="A72" s="44" t="s">
        <v>50</v>
      </c>
      <c r="B72" s="43" t="s">
        <v>23</v>
      </c>
      <c r="C72" s="45" t="s">
        <v>182</v>
      </c>
      <c r="D72" s="45" t="s">
        <v>182</v>
      </c>
      <c r="E72" s="45" t="s">
        <v>182</v>
      </c>
      <c r="F72" s="45">
        <v>7</v>
      </c>
      <c r="G72" s="45" t="s">
        <v>182</v>
      </c>
      <c r="H72" s="45" t="s">
        <v>182</v>
      </c>
      <c r="I72" s="45" t="s">
        <v>182</v>
      </c>
      <c r="J72" s="45" t="s">
        <v>182</v>
      </c>
      <c r="K72" s="45" t="s">
        <v>182</v>
      </c>
      <c r="L72" s="45" t="s">
        <v>182</v>
      </c>
      <c r="M72" s="45" t="s">
        <v>182</v>
      </c>
      <c r="N72" s="45">
        <v>1</v>
      </c>
      <c r="O72" s="45" t="s">
        <v>182</v>
      </c>
      <c r="P72" s="45" t="s">
        <v>182</v>
      </c>
      <c r="Q72" s="45">
        <v>3</v>
      </c>
      <c r="R72" s="245">
        <f t="shared" si="1"/>
        <v>11</v>
      </c>
    </row>
    <row r="73" spans="1:38" ht="11.1" customHeight="1" x14ac:dyDescent="0.25">
      <c r="A73" s="44" t="s">
        <v>50</v>
      </c>
      <c r="B73" s="43" t="s">
        <v>24</v>
      </c>
      <c r="C73" s="45" t="s">
        <v>182</v>
      </c>
      <c r="D73" s="45" t="s">
        <v>182</v>
      </c>
      <c r="E73" s="45" t="s">
        <v>182</v>
      </c>
      <c r="F73" s="45">
        <v>2</v>
      </c>
      <c r="G73" s="45" t="s">
        <v>182</v>
      </c>
      <c r="H73" s="45" t="s">
        <v>182</v>
      </c>
      <c r="I73" s="45" t="s">
        <v>182</v>
      </c>
      <c r="J73" s="45" t="s">
        <v>182</v>
      </c>
      <c r="K73" s="45" t="s">
        <v>182</v>
      </c>
      <c r="L73" s="45" t="s">
        <v>182</v>
      </c>
      <c r="M73" s="45" t="s">
        <v>182</v>
      </c>
      <c r="N73" s="45" t="s">
        <v>182</v>
      </c>
      <c r="O73" s="45" t="s">
        <v>182</v>
      </c>
      <c r="P73" s="45" t="s">
        <v>182</v>
      </c>
      <c r="Q73" s="45">
        <v>1</v>
      </c>
      <c r="R73" s="245">
        <f t="shared" si="1"/>
        <v>3</v>
      </c>
    </row>
    <row r="74" spans="1:38" ht="11.1" customHeight="1" x14ac:dyDescent="0.25">
      <c r="A74" s="44" t="s">
        <v>51</v>
      </c>
      <c r="B74" s="43" t="s">
        <v>23</v>
      </c>
      <c r="C74" s="45" t="s">
        <v>182</v>
      </c>
      <c r="D74" s="45" t="s">
        <v>182</v>
      </c>
      <c r="E74" s="45" t="s">
        <v>182</v>
      </c>
      <c r="F74" s="45" t="s">
        <v>182</v>
      </c>
      <c r="G74" s="45" t="s">
        <v>182</v>
      </c>
      <c r="H74" s="45" t="s">
        <v>182</v>
      </c>
      <c r="I74" s="45" t="s">
        <v>182</v>
      </c>
      <c r="J74" s="45" t="s">
        <v>182</v>
      </c>
      <c r="K74" s="45" t="s">
        <v>182</v>
      </c>
      <c r="L74" s="45" t="s">
        <v>182</v>
      </c>
      <c r="M74" s="45">
        <v>41</v>
      </c>
      <c r="N74" s="45">
        <v>109648</v>
      </c>
      <c r="O74" s="45">
        <v>6231</v>
      </c>
      <c r="P74" s="45">
        <v>31458</v>
      </c>
      <c r="Q74" s="45">
        <v>3</v>
      </c>
      <c r="R74" s="245">
        <f t="shared" si="1"/>
        <v>147381</v>
      </c>
    </row>
    <row r="75" spans="1:38" ht="11.1" customHeight="1" x14ac:dyDescent="0.25">
      <c r="A75" s="44" t="s">
        <v>51</v>
      </c>
      <c r="B75" s="43" t="s">
        <v>24</v>
      </c>
      <c r="C75" s="45" t="s">
        <v>182</v>
      </c>
      <c r="D75" s="45" t="s">
        <v>182</v>
      </c>
      <c r="E75" s="45" t="s">
        <v>182</v>
      </c>
      <c r="F75" s="45" t="s">
        <v>182</v>
      </c>
      <c r="G75" s="45" t="s">
        <v>182</v>
      </c>
      <c r="H75" s="45" t="s">
        <v>182</v>
      </c>
      <c r="I75" s="45" t="s">
        <v>182</v>
      </c>
      <c r="J75" s="45" t="s">
        <v>182</v>
      </c>
      <c r="K75" s="45" t="s">
        <v>182</v>
      </c>
      <c r="L75" s="45" t="s">
        <v>182</v>
      </c>
      <c r="M75" s="45">
        <v>39</v>
      </c>
      <c r="N75" s="45">
        <v>105193</v>
      </c>
      <c r="O75" s="45">
        <v>4620</v>
      </c>
      <c r="P75" s="45">
        <v>26895</v>
      </c>
      <c r="Q75" s="45">
        <v>2</v>
      </c>
      <c r="R75" s="245">
        <f t="shared" si="1"/>
        <v>136749</v>
      </c>
    </row>
    <row r="76" spans="1:38" ht="11.1" customHeight="1" x14ac:dyDescent="0.25">
      <c r="A76" s="44" t="s">
        <v>52</v>
      </c>
      <c r="B76" s="43" t="s">
        <v>23</v>
      </c>
      <c r="C76" s="45" t="s">
        <v>182</v>
      </c>
      <c r="D76" s="45" t="s">
        <v>182</v>
      </c>
      <c r="E76" s="45" t="s">
        <v>182</v>
      </c>
      <c r="F76" s="45" t="s">
        <v>182</v>
      </c>
      <c r="G76" s="45" t="s">
        <v>182</v>
      </c>
      <c r="H76" s="45" t="s">
        <v>182</v>
      </c>
      <c r="I76" s="45" t="s">
        <v>182</v>
      </c>
      <c r="J76" s="45" t="s">
        <v>182</v>
      </c>
      <c r="K76" s="45" t="s">
        <v>182</v>
      </c>
      <c r="L76" s="45" t="s">
        <v>182</v>
      </c>
      <c r="M76" s="45" t="s">
        <v>182</v>
      </c>
      <c r="N76" s="45">
        <v>96862</v>
      </c>
      <c r="O76" s="45">
        <v>1051</v>
      </c>
      <c r="P76" s="45" t="s">
        <v>182</v>
      </c>
      <c r="Q76" s="45" t="s">
        <v>182</v>
      </c>
      <c r="R76" s="245">
        <f t="shared" si="1"/>
        <v>97913</v>
      </c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</row>
    <row r="77" spans="1:38" ht="11.1" customHeight="1" x14ac:dyDescent="0.25">
      <c r="A77" s="44" t="s">
        <v>52</v>
      </c>
      <c r="B77" s="43" t="s">
        <v>24</v>
      </c>
      <c r="C77" s="45" t="s">
        <v>182</v>
      </c>
      <c r="D77" s="45" t="s">
        <v>182</v>
      </c>
      <c r="E77" s="45" t="s">
        <v>182</v>
      </c>
      <c r="F77" s="45" t="s">
        <v>182</v>
      </c>
      <c r="G77" s="45" t="s">
        <v>182</v>
      </c>
      <c r="H77" s="45" t="s">
        <v>182</v>
      </c>
      <c r="I77" s="45" t="s">
        <v>182</v>
      </c>
      <c r="J77" s="45" t="s">
        <v>182</v>
      </c>
      <c r="K77" s="45" t="s">
        <v>182</v>
      </c>
      <c r="L77" s="45" t="s">
        <v>182</v>
      </c>
      <c r="M77" s="45" t="s">
        <v>182</v>
      </c>
      <c r="N77" s="45">
        <v>93310</v>
      </c>
      <c r="O77" s="45">
        <v>811</v>
      </c>
      <c r="P77" s="45" t="s">
        <v>182</v>
      </c>
      <c r="Q77" s="45" t="s">
        <v>182</v>
      </c>
      <c r="R77" s="245">
        <f t="shared" si="1"/>
        <v>94121</v>
      </c>
    </row>
    <row r="78" spans="1:38" ht="11.1" customHeight="1" x14ac:dyDescent="0.25">
      <c r="A78" s="44" t="s">
        <v>53</v>
      </c>
      <c r="B78" s="43" t="s">
        <v>23</v>
      </c>
      <c r="C78" s="45" t="s">
        <v>182</v>
      </c>
      <c r="D78" s="45" t="s">
        <v>182</v>
      </c>
      <c r="E78" s="45" t="s">
        <v>182</v>
      </c>
      <c r="F78" s="45" t="s">
        <v>182</v>
      </c>
      <c r="G78" s="45" t="s">
        <v>182</v>
      </c>
      <c r="H78" s="45">
        <v>3</v>
      </c>
      <c r="I78" s="45" t="s">
        <v>182</v>
      </c>
      <c r="J78" s="45" t="s">
        <v>182</v>
      </c>
      <c r="K78" s="45">
        <v>33</v>
      </c>
      <c r="L78" s="45" t="s">
        <v>182</v>
      </c>
      <c r="M78" s="45" t="s">
        <v>182</v>
      </c>
      <c r="N78" s="45" t="s">
        <v>182</v>
      </c>
      <c r="O78" s="45" t="s">
        <v>182</v>
      </c>
      <c r="P78" s="45" t="s">
        <v>182</v>
      </c>
      <c r="Q78" s="45" t="s">
        <v>182</v>
      </c>
      <c r="R78" s="245">
        <f t="shared" si="1"/>
        <v>36</v>
      </c>
    </row>
    <row r="79" spans="1:38" ht="11.1" customHeight="1" x14ac:dyDescent="0.25">
      <c r="A79" s="44" t="s">
        <v>53</v>
      </c>
      <c r="B79" s="43" t="s">
        <v>24</v>
      </c>
      <c r="C79" s="45" t="s">
        <v>182</v>
      </c>
      <c r="D79" s="45" t="s">
        <v>182</v>
      </c>
      <c r="E79" s="45" t="s">
        <v>182</v>
      </c>
      <c r="F79" s="45" t="s">
        <v>182</v>
      </c>
      <c r="G79" s="45" t="s">
        <v>182</v>
      </c>
      <c r="H79" s="45">
        <v>3</v>
      </c>
      <c r="I79" s="45" t="s">
        <v>182</v>
      </c>
      <c r="J79" s="45" t="s">
        <v>182</v>
      </c>
      <c r="K79" s="45">
        <v>135</v>
      </c>
      <c r="L79" s="45" t="s">
        <v>182</v>
      </c>
      <c r="M79" s="45" t="s">
        <v>182</v>
      </c>
      <c r="N79" s="45" t="s">
        <v>182</v>
      </c>
      <c r="O79" s="45" t="s">
        <v>182</v>
      </c>
      <c r="P79" s="45" t="s">
        <v>182</v>
      </c>
      <c r="Q79" s="45" t="s">
        <v>182</v>
      </c>
      <c r="R79" s="245">
        <f t="shared" si="1"/>
        <v>138</v>
      </c>
      <c r="T79" s="46"/>
      <c r="U79" s="47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253"/>
    </row>
    <row r="80" spans="1:38" ht="11.1" customHeight="1" x14ac:dyDescent="0.25">
      <c r="A80" s="44" t="s">
        <v>126</v>
      </c>
      <c r="B80" s="43" t="s">
        <v>23</v>
      </c>
      <c r="C80" s="45" t="s">
        <v>182</v>
      </c>
      <c r="D80" s="45" t="s">
        <v>182</v>
      </c>
      <c r="E80" s="45">
        <v>54</v>
      </c>
      <c r="F80" s="45" t="s">
        <v>182</v>
      </c>
      <c r="G80" s="45" t="s">
        <v>182</v>
      </c>
      <c r="H80" s="45" t="s">
        <v>182</v>
      </c>
      <c r="I80" s="45" t="s">
        <v>182</v>
      </c>
      <c r="J80" s="45" t="s">
        <v>182</v>
      </c>
      <c r="K80" s="45" t="s">
        <v>182</v>
      </c>
      <c r="L80" s="45" t="s">
        <v>182</v>
      </c>
      <c r="M80" s="45" t="s">
        <v>182</v>
      </c>
      <c r="N80" s="45" t="s">
        <v>182</v>
      </c>
      <c r="O80" s="45" t="s">
        <v>182</v>
      </c>
      <c r="P80" s="45" t="s">
        <v>182</v>
      </c>
      <c r="Q80" s="45" t="s">
        <v>182</v>
      </c>
      <c r="R80" s="245">
        <f t="shared" si="1"/>
        <v>54</v>
      </c>
      <c r="T80" s="46"/>
      <c r="U80" s="47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253"/>
    </row>
    <row r="81" spans="1:48" ht="11.1" customHeight="1" x14ac:dyDescent="0.25">
      <c r="A81" s="44" t="s">
        <v>126</v>
      </c>
      <c r="B81" s="43" t="s">
        <v>24</v>
      </c>
      <c r="C81" s="45" t="s">
        <v>182</v>
      </c>
      <c r="D81" s="45" t="s">
        <v>182</v>
      </c>
      <c r="E81" s="45">
        <v>54</v>
      </c>
      <c r="F81" s="45" t="s">
        <v>182</v>
      </c>
      <c r="G81" s="45" t="s">
        <v>182</v>
      </c>
      <c r="H81" s="45" t="s">
        <v>182</v>
      </c>
      <c r="I81" s="45" t="s">
        <v>182</v>
      </c>
      <c r="J81" s="45" t="s">
        <v>182</v>
      </c>
      <c r="K81" s="45" t="s">
        <v>182</v>
      </c>
      <c r="L81" s="45" t="s">
        <v>182</v>
      </c>
      <c r="M81" s="45" t="s">
        <v>182</v>
      </c>
      <c r="N81" s="45" t="s">
        <v>182</v>
      </c>
      <c r="O81" s="45" t="s">
        <v>182</v>
      </c>
      <c r="P81" s="45" t="s">
        <v>182</v>
      </c>
      <c r="Q81" s="45" t="s">
        <v>182</v>
      </c>
      <c r="R81" s="245">
        <f t="shared" si="1"/>
        <v>54</v>
      </c>
      <c r="T81" s="46"/>
      <c r="U81" s="47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253"/>
    </row>
    <row r="82" spans="1:48" ht="11.1" customHeight="1" x14ac:dyDescent="0.25">
      <c r="A82" s="44" t="s">
        <v>54</v>
      </c>
      <c r="B82" s="43" t="s">
        <v>23</v>
      </c>
      <c r="C82" s="45" t="s">
        <v>182</v>
      </c>
      <c r="D82" s="45" t="s">
        <v>182</v>
      </c>
      <c r="E82" s="45" t="s">
        <v>182</v>
      </c>
      <c r="F82" s="45" t="s">
        <v>182</v>
      </c>
      <c r="G82" s="45" t="s">
        <v>182</v>
      </c>
      <c r="H82" s="45">
        <v>1</v>
      </c>
      <c r="I82" s="45" t="s">
        <v>182</v>
      </c>
      <c r="J82" s="45" t="s">
        <v>182</v>
      </c>
      <c r="K82" s="45">
        <v>62</v>
      </c>
      <c r="L82" s="45" t="s">
        <v>182</v>
      </c>
      <c r="M82" s="45">
        <v>8</v>
      </c>
      <c r="N82" s="45">
        <v>410</v>
      </c>
      <c r="O82" s="45" t="s">
        <v>182</v>
      </c>
      <c r="P82" s="45" t="s">
        <v>182</v>
      </c>
      <c r="Q82" s="45" t="s">
        <v>182</v>
      </c>
      <c r="R82" s="245">
        <f t="shared" si="1"/>
        <v>481</v>
      </c>
      <c r="T82" s="46"/>
      <c r="U82" s="47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253"/>
    </row>
    <row r="83" spans="1:48" ht="11.1" customHeight="1" x14ac:dyDescent="0.25">
      <c r="A83" s="44" t="s">
        <v>54</v>
      </c>
      <c r="B83" s="43" t="s">
        <v>24</v>
      </c>
      <c r="C83" s="45" t="s">
        <v>182</v>
      </c>
      <c r="D83" s="45" t="s">
        <v>182</v>
      </c>
      <c r="E83" s="45" t="s">
        <v>182</v>
      </c>
      <c r="F83" s="45" t="s">
        <v>182</v>
      </c>
      <c r="G83" s="45" t="s">
        <v>182</v>
      </c>
      <c r="H83" s="45">
        <v>1</v>
      </c>
      <c r="I83" s="45" t="s">
        <v>182</v>
      </c>
      <c r="J83" s="45" t="s">
        <v>182</v>
      </c>
      <c r="K83" s="45">
        <v>61</v>
      </c>
      <c r="L83" s="45" t="s">
        <v>182</v>
      </c>
      <c r="M83" s="45">
        <v>7</v>
      </c>
      <c r="N83" s="45">
        <v>405</v>
      </c>
      <c r="O83" s="45" t="s">
        <v>182</v>
      </c>
      <c r="P83" s="45" t="s">
        <v>182</v>
      </c>
      <c r="Q83" s="45" t="s">
        <v>182</v>
      </c>
      <c r="R83" s="245">
        <f t="shared" si="1"/>
        <v>474</v>
      </c>
      <c r="T83" s="46"/>
      <c r="U83" s="47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253"/>
    </row>
    <row r="84" spans="1:48" ht="11.1" customHeight="1" x14ac:dyDescent="0.25">
      <c r="A84" s="44" t="s">
        <v>55</v>
      </c>
      <c r="B84" s="43" t="s">
        <v>23</v>
      </c>
      <c r="C84" s="45" t="s">
        <v>182</v>
      </c>
      <c r="D84" s="45" t="s">
        <v>182</v>
      </c>
      <c r="E84" s="45" t="s">
        <v>182</v>
      </c>
      <c r="F84" s="45">
        <v>11</v>
      </c>
      <c r="G84" s="45" t="s">
        <v>182</v>
      </c>
      <c r="H84" s="45" t="s">
        <v>182</v>
      </c>
      <c r="I84" s="45" t="s">
        <v>182</v>
      </c>
      <c r="J84" s="45" t="s">
        <v>182</v>
      </c>
      <c r="K84" s="45" t="s">
        <v>182</v>
      </c>
      <c r="L84" s="45" t="s">
        <v>182</v>
      </c>
      <c r="M84" s="45" t="s">
        <v>182</v>
      </c>
      <c r="N84" s="45" t="s">
        <v>182</v>
      </c>
      <c r="O84" s="45" t="s">
        <v>182</v>
      </c>
      <c r="P84" s="45" t="s">
        <v>182</v>
      </c>
      <c r="Q84" s="45" t="s">
        <v>182</v>
      </c>
      <c r="R84" s="245">
        <f t="shared" si="1"/>
        <v>11</v>
      </c>
      <c r="T84" s="46"/>
      <c r="U84" s="47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253"/>
    </row>
    <row r="85" spans="1:48" ht="11.1" customHeight="1" x14ac:dyDescent="0.25">
      <c r="A85" s="44" t="s">
        <v>55</v>
      </c>
      <c r="B85" s="43" t="s">
        <v>24</v>
      </c>
      <c r="C85" s="45" t="s">
        <v>182</v>
      </c>
      <c r="D85" s="45" t="s">
        <v>182</v>
      </c>
      <c r="E85" s="45" t="s">
        <v>182</v>
      </c>
      <c r="F85" s="45">
        <v>11</v>
      </c>
      <c r="G85" s="45" t="s">
        <v>182</v>
      </c>
      <c r="H85" s="45" t="s">
        <v>182</v>
      </c>
      <c r="I85" s="45" t="s">
        <v>182</v>
      </c>
      <c r="J85" s="45" t="s">
        <v>182</v>
      </c>
      <c r="K85" s="45" t="s">
        <v>182</v>
      </c>
      <c r="L85" s="45" t="s">
        <v>182</v>
      </c>
      <c r="M85" s="45" t="s">
        <v>182</v>
      </c>
      <c r="N85" s="45" t="s">
        <v>182</v>
      </c>
      <c r="O85" s="45" t="s">
        <v>182</v>
      </c>
      <c r="P85" s="45" t="s">
        <v>182</v>
      </c>
      <c r="Q85" s="45" t="s">
        <v>182</v>
      </c>
      <c r="R85" s="245">
        <f t="shared" si="1"/>
        <v>11</v>
      </c>
      <c r="T85" s="46"/>
      <c r="U85" s="47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253"/>
    </row>
    <row r="86" spans="1:48" ht="11.1" customHeight="1" x14ac:dyDescent="0.25">
      <c r="A86" s="44" t="s">
        <v>127</v>
      </c>
      <c r="B86" s="43" t="s">
        <v>23</v>
      </c>
      <c r="C86" s="45" t="s">
        <v>182</v>
      </c>
      <c r="D86" s="45" t="s">
        <v>182</v>
      </c>
      <c r="E86" s="45" t="s">
        <v>182</v>
      </c>
      <c r="F86" s="45" t="s">
        <v>182</v>
      </c>
      <c r="G86" s="45" t="s">
        <v>182</v>
      </c>
      <c r="H86" s="45" t="s">
        <v>182</v>
      </c>
      <c r="I86" s="45" t="s">
        <v>182</v>
      </c>
      <c r="J86" s="45" t="s">
        <v>182</v>
      </c>
      <c r="K86" s="45" t="s">
        <v>182</v>
      </c>
      <c r="L86" s="45" t="s">
        <v>182</v>
      </c>
      <c r="M86" s="45" t="s">
        <v>182</v>
      </c>
      <c r="N86" s="45">
        <v>1</v>
      </c>
      <c r="O86" s="45" t="s">
        <v>182</v>
      </c>
      <c r="P86" s="45" t="s">
        <v>182</v>
      </c>
      <c r="Q86" s="45" t="s">
        <v>182</v>
      </c>
      <c r="R86" s="245">
        <f t="shared" si="1"/>
        <v>1</v>
      </c>
      <c r="T86" s="46"/>
      <c r="U86" s="47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253"/>
    </row>
    <row r="87" spans="1:48" ht="11.1" customHeight="1" x14ac:dyDescent="0.25">
      <c r="A87" s="44" t="s">
        <v>127</v>
      </c>
      <c r="B87" s="43" t="s">
        <v>24</v>
      </c>
      <c r="C87" s="45" t="s">
        <v>182</v>
      </c>
      <c r="D87" s="45" t="s">
        <v>182</v>
      </c>
      <c r="E87" s="45" t="s">
        <v>182</v>
      </c>
      <c r="F87" s="45" t="s">
        <v>182</v>
      </c>
      <c r="G87" s="45" t="s">
        <v>182</v>
      </c>
      <c r="H87" s="45" t="s">
        <v>182</v>
      </c>
      <c r="I87" s="45" t="s">
        <v>182</v>
      </c>
      <c r="J87" s="45" t="s">
        <v>182</v>
      </c>
      <c r="K87" s="45" t="s">
        <v>182</v>
      </c>
      <c r="L87" s="45" t="s">
        <v>182</v>
      </c>
      <c r="M87" s="45" t="s">
        <v>182</v>
      </c>
      <c r="N87" s="45" t="s">
        <v>182</v>
      </c>
      <c r="O87" s="45" t="s">
        <v>182</v>
      </c>
      <c r="P87" s="45" t="s">
        <v>182</v>
      </c>
      <c r="Q87" s="45" t="s">
        <v>182</v>
      </c>
      <c r="R87" s="245">
        <f t="shared" si="1"/>
        <v>0</v>
      </c>
      <c r="T87" s="255"/>
      <c r="U87" s="47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253"/>
    </row>
    <row r="88" spans="1:48" ht="11.1" customHeight="1" x14ac:dyDescent="0.25">
      <c r="A88" s="44" t="s">
        <v>57</v>
      </c>
      <c r="B88" s="43" t="s">
        <v>23</v>
      </c>
      <c r="C88" s="45" t="s">
        <v>182</v>
      </c>
      <c r="D88" s="45" t="s">
        <v>182</v>
      </c>
      <c r="E88" s="45" t="s">
        <v>182</v>
      </c>
      <c r="F88" s="45" t="s">
        <v>182</v>
      </c>
      <c r="G88" s="45" t="s">
        <v>182</v>
      </c>
      <c r="H88" s="45" t="s">
        <v>182</v>
      </c>
      <c r="I88" s="45" t="s">
        <v>182</v>
      </c>
      <c r="J88" s="45" t="s">
        <v>182</v>
      </c>
      <c r="K88" s="45" t="s">
        <v>182</v>
      </c>
      <c r="L88" s="45" t="s">
        <v>182</v>
      </c>
      <c r="M88" s="45">
        <v>2154</v>
      </c>
      <c r="N88" s="45">
        <v>50574</v>
      </c>
      <c r="O88" s="45">
        <v>3796</v>
      </c>
      <c r="P88" s="45">
        <v>4978</v>
      </c>
      <c r="Q88" s="45" t="s">
        <v>182</v>
      </c>
      <c r="R88" s="245">
        <f t="shared" si="1"/>
        <v>61502</v>
      </c>
      <c r="T88" s="255"/>
      <c r="U88" s="256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3"/>
    </row>
    <row r="89" spans="1:48" ht="11.1" customHeight="1" x14ac:dyDescent="0.25">
      <c r="A89" s="44" t="s">
        <v>57</v>
      </c>
      <c r="B89" s="43" t="s">
        <v>24</v>
      </c>
      <c r="C89" s="45" t="s">
        <v>182</v>
      </c>
      <c r="D89" s="45" t="s">
        <v>182</v>
      </c>
      <c r="E89" s="45" t="s">
        <v>182</v>
      </c>
      <c r="F89" s="45" t="s">
        <v>182</v>
      </c>
      <c r="G89" s="45" t="s">
        <v>182</v>
      </c>
      <c r="H89" s="45" t="s">
        <v>182</v>
      </c>
      <c r="I89" s="45" t="s">
        <v>182</v>
      </c>
      <c r="J89" s="45" t="s">
        <v>182</v>
      </c>
      <c r="K89" s="45" t="s">
        <v>182</v>
      </c>
      <c r="L89" s="45" t="s">
        <v>182</v>
      </c>
      <c r="M89" s="45">
        <v>1426</v>
      </c>
      <c r="N89" s="45">
        <v>41898</v>
      </c>
      <c r="O89" s="45">
        <v>2961</v>
      </c>
      <c r="P89" s="45">
        <v>4695</v>
      </c>
      <c r="Q89" s="45" t="s">
        <v>182</v>
      </c>
      <c r="R89" s="245">
        <f t="shared" si="1"/>
        <v>50980</v>
      </c>
      <c r="T89" s="253"/>
      <c r="U89" s="256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3"/>
    </row>
    <row r="90" spans="1:48" ht="11.1" customHeight="1" x14ac:dyDescent="0.25">
      <c r="A90" s="266" t="s">
        <v>128</v>
      </c>
      <c r="B90" s="43" t="s">
        <v>23</v>
      </c>
      <c r="C90" s="45" t="s">
        <v>182</v>
      </c>
      <c r="D90" s="45" t="s">
        <v>182</v>
      </c>
      <c r="E90" s="45" t="s">
        <v>182</v>
      </c>
      <c r="F90" s="45" t="s">
        <v>182</v>
      </c>
      <c r="G90" s="45">
        <v>3</v>
      </c>
      <c r="H90" s="45">
        <v>7</v>
      </c>
      <c r="I90" s="45" t="s">
        <v>182</v>
      </c>
      <c r="J90" s="45" t="s">
        <v>182</v>
      </c>
      <c r="K90" s="45" t="s">
        <v>182</v>
      </c>
      <c r="L90" s="45" t="s">
        <v>182</v>
      </c>
      <c r="M90" s="45" t="s">
        <v>182</v>
      </c>
      <c r="N90" s="45" t="s">
        <v>182</v>
      </c>
      <c r="O90" s="45" t="s">
        <v>182</v>
      </c>
      <c r="P90" s="45" t="s">
        <v>182</v>
      </c>
      <c r="Q90" s="45">
        <v>1</v>
      </c>
      <c r="R90" s="245">
        <f t="shared" si="1"/>
        <v>11</v>
      </c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</row>
    <row r="91" spans="1:48" ht="11.1" customHeight="1" x14ac:dyDescent="0.25">
      <c r="A91" s="266" t="s">
        <v>128</v>
      </c>
      <c r="B91" s="43" t="s">
        <v>24</v>
      </c>
      <c r="C91" s="45" t="s">
        <v>182</v>
      </c>
      <c r="D91" s="45" t="s">
        <v>182</v>
      </c>
      <c r="E91" s="45" t="s">
        <v>182</v>
      </c>
      <c r="F91" s="45" t="s">
        <v>182</v>
      </c>
      <c r="G91" s="45">
        <v>3</v>
      </c>
      <c r="H91" s="45">
        <v>1</v>
      </c>
      <c r="I91" s="45" t="s">
        <v>182</v>
      </c>
      <c r="J91" s="45" t="s">
        <v>182</v>
      </c>
      <c r="K91" s="45" t="s">
        <v>182</v>
      </c>
      <c r="L91" s="45" t="s">
        <v>182</v>
      </c>
      <c r="M91" s="45" t="s">
        <v>182</v>
      </c>
      <c r="N91" s="45" t="s">
        <v>182</v>
      </c>
      <c r="O91" s="45" t="s">
        <v>182</v>
      </c>
      <c r="P91" s="45" t="s">
        <v>182</v>
      </c>
      <c r="Q91" s="45" t="s">
        <v>182</v>
      </c>
      <c r="R91" s="245">
        <f t="shared" si="1"/>
        <v>4</v>
      </c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3"/>
      <c r="AL91" s="253"/>
    </row>
    <row r="92" spans="1:48" ht="11.1" customHeight="1" x14ac:dyDescent="0.25">
      <c r="A92" s="44" t="s">
        <v>58</v>
      </c>
      <c r="B92" s="43" t="s">
        <v>23</v>
      </c>
      <c r="C92" s="45" t="s">
        <v>182</v>
      </c>
      <c r="D92" s="45" t="s">
        <v>182</v>
      </c>
      <c r="E92" s="45" t="s">
        <v>182</v>
      </c>
      <c r="F92" s="45">
        <v>2</v>
      </c>
      <c r="G92" s="45" t="s">
        <v>182</v>
      </c>
      <c r="H92" s="45" t="s">
        <v>182</v>
      </c>
      <c r="I92" s="45" t="s">
        <v>182</v>
      </c>
      <c r="J92" s="45" t="s">
        <v>182</v>
      </c>
      <c r="K92" s="45" t="s">
        <v>182</v>
      </c>
      <c r="L92" s="45" t="s">
        <v>182</v>
      </c>
      <c r="M92" s="45" t="s">
        <v>182</v>
      </c>
      <c r="N92" s="45" t="s">
        <v>182</v>
      </c>
      <c r="O92" s="45" t="s">
        <v>182</v>
      </c>
      <c r="P92" s="45" t="s">
        <v>182</v>
      </c>
      <c r="Q92" s="45" t="s">
        <v>182</v>
      </c>
      <c r="R92" s="245">
        <f t="shared" si="1"/>
        <v>2</v>
      </c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</row>
    <row r="93" spans="1:48" ht="11.1" customHeight="1" x14ac:dyDescent="0.25">
      <c r="A93" s="260" t="s">
        <v>58</v>
      </c>
      <c r="B93" s="262" t="s">
        <v>24</v>
      </c>
      <c r="C93" s="261" t="s">
        <v>182</v>
      </c>
      <c r="D93" s="261" t="s">
        <v>182</v>
      </c>
      <c r="E93" s="261" t="s">
        <v>182</v>
      </c>
      <c r="F93" s="261">
        <v>2</v>
      </c>
      <c r="G93" s="261" t="s">
        <v>182</v>
      </c>
      <c r="H93" s="261" t="s">
        <v>182</v>
      </c>
      <c r="I93" s="261" t="s">
        <v>182</v>
      </c>
      <c r="J93" s="261" t="s">
        <v>182</v>
      </c>
      <c r="K93" s="261" t="s">
        <v>182</v>
      </c>
      <c r="L93" s="261" t="s">
        <v>182</v>
      </c>
      <c r="M93" s="261" t="s">
        <v>182</v>
      </c>
      <c r="N93" s="261" t="s">
        <v>182</v>
      </c>
      <c r="O93" s="261" t="s">
        <v>182</v>
      </c>
      <c r="P93" s="261" t="s">
        <v>182</v>
      </c>
      <c r="Q93" s="261" t="s">
        <v>182</v>
      </c>
      <c r="R93" s="252">
        <f t="shared" si="1"/>
        <v>2</v>
      </c>
      <c r="T93" s="393"/>
      <c r="U93" s="394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114"/>
      <c r="AL93" s="263"/>
      <c r="AM93" s="263"/>
      <c r="AN93" s="263"/>
      <c r="AO93" s="263"/>
      <c r="AP93" s="263"/>
      <c r="AQ93" s="263"/>
      <c r="AR93" s="263"/>
      <c r="AS93" s="263"/>
      <c r="AT93" s="263"/>
      <c r="AU93" s="114"/>
      <c r="AV93" s="253"/>
    </row>
    <row r="94" spans="1:48" ht="11.1" customHeight="1" x14ac:dyDescent="0.25">
      <c r="A94" s="44"/>
      <c r="B94" s="43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258"/>
      <c r="T94" s="46"/>
      <c r="U94" s="47"/>
      <c r="V94" s="49"/>
      <c r="W94" s="392"/>
      <c r="X94" s="392"/>
      <c r="Y94" s="392"/>
      <c r="Z94" s="392"/>
      <c r="AA94" s="392"/>
      <c r="AB94" s="392"/>
      <c r="AC94" s="392"/>
      <c r="AD94" s="49"/>
      <c r="AE94" s="392"/>
      <c r="AF94" s="392"/>
      <c r="AG94" s="49"/>
      <c r="AH94" s="392"/>
      <c r="AI94" s="392"/>
      <c r="AJ94" s="392"/>
      <c r="AK94" s="50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253"/>
    </row>
    <row r="95" spans="1:48" ht="11.1" customHeight="1" x14ac:dyDescent="0.25">
      <c r="A95" s="44" t="s">
        <v>59</v>
      </c>
      <c r="B95" s="43" t="s">
        <v>23</v>
      </c>
      <c r="C95" s="45" t="s">
        <v>182</v>
      </c>
      <c r="D95" s="45" t="s">
        <v>182</v>
      </c>
      <c r="E95" s="45" t="s">
        <v>182</v>
      </c>
      <c r="F95" s="45">
        <v>14</v>
      </c>
      <c r="G95" s="45" t="s">
        <v>182</v>
      </c>
      <c r="H95" s="45" t="s">
        <v>182</v>
      </c>
      <c r="I95" s="45" t="s">
        <v>182</v>
      </c>
      <c r="J95" s="45" t="s">
        <v>182</v>
      </c>
      <c r="K95" s="45" t="s">
        <v>182</v>
      </c>
      <c r="L95" s="45" t="s">
        <v>182</v>
      </c>
      <c r="M95" s="45" t="s">
        <v>182</v>
      </c>
      <c r="N95" s="45" t="s">
        <v>182</v>
      </c>
      <c r="O95" s="45" t="s">
        <v>182</v>
      </c>
      <c r="P95" s="45" t="s">
        <v>182</v>
      </c>
      <c r="Q95" s="45" t="s">
        <v>182</v>
      </c>
      <c r="R95" s="245">
        <f t="shared" si="1"/>
        <v>14</v>
      </c>
      <c r="T95" s="46"/>
      <c r="U95" s="47"/>
      <c r="V95" s="49"/>
      <c r="W95" s="392"/>
      <c r="X95" s="392"/>
      <c r="Y95" s="392"/>
      <c r="Z95" s="392"/>
      <c r="AA95" s="392"/>
      <c r="AB95" s="392"/>
      <c r="AC95" s="392"/>
      <c r="AD95" s="49"/>
      <c r="AE95" s="392"/>
      <c r="AF95" s="392"/>
      <c r="AG95" s="49"/>
      <c r="AH95" s="392"/>
      <c r="AI95" s="392"/>
      <c r="AJ95" s="392"/>
      <c r="AK95" s="50"/>
      <c r="AL95" s="253"/>
      <c r="AM95" s="253"/>
      <c r="AN95" s="253"/>
      <c r="AO95" s="253"/>
      <c r="AP95" s="253"/>
    </row>
    <row r="96" spans="1:48" ht="11.1" customHeight="1" x14ac:dyDescent="0.25">
      <c r="A96" s="44" t="s">
        <v>59</v>
      </c>
      <c r="B96" s="43" t="s">
        <v>24</v>
      </c>
      <c r="C96" s="45" t="s">
        <v>182</v>
      </c>
      <c r="D96" s="45" t="s">
        <v>182</v>
      </c>
      <c r="E96" s="45" t="s">
        <v>182</v>
      </c>
      <c r="F96" s="45">
        <v>5</v>
      </c>
      <c r="G96" s="45" t="s">
        <v>182</v>
      </c>
      <c r="H96" s="45" t="s">
        <v>182</v>
      </c>
      <c r="I96" s="45" t="s">
        <v>182</v>
      </c>
      <c r="J96" s="45" t="s">
        <v>182</v>
      </c>
      <c r="K96" s="45" t="s">
        <v>182</v>
      </c>
      <c r="L96" s="45" t="s">
        <v>182</v>
      </c>
      <c r="M96" s="45" t="s">
        <v>182</v>
      </c>
      <c r="N96" s="45" t="s">
        <v>182</v>
      </c>
      <c r="O96" s="45" t="s">
        <v>182</v>
      </c>
      <c r="P96" s="45" t="s">
        <v>182</v>
      </c>
      <c r="Q96" s="45" t="s">
        <v>182</v>
      </c>
      <c r="R96" s="245">
        <f t="shared" si="1"/>
        <v>5</v>
      </c>
      <c r="T96" s="46"/>
      <c r="U96" s="47"/>
      <c r="V96" s="49"/>
      <c r="W96" s="49"/>
      <c r="X96" s="49"/>
      <c r="Y96" s="49"/>
      <c r="Z96" s="49"/>
      <c r="AA96" s="49"/>
      <c r="AB96" s="49"/>
      <c r="AC96" s="49"/>
      <c r="AD96" s="49"/>
      <c r="AE96" s="52"/>
      <c r="AF96" s="49"/>
      <c r="AG96" s="49"/>
      <c r="AH96" s="49"/>
      <c r="AI96" s="49"/>
      <c r="AJ96" s="49"/>
      <c r="AK96" s="50"/>
      <c r="AL96" s="253"/>
      <c r="AM96" s="253"/>
      <c r="AN96" s="253"/>
      <c r="AO96" s="253"/>
      <c r="AP96" s="253"/>
    </row>
    <row r="97" spans="1:42" ht="11.1" customHeight="1" x14ac:dyDescent="0.25">
      <c r="A97" s="44" t="s">
        <v>60</v>
      </c>
      <c r="B97" s="43" t="s">
        <v>23</v>
      </c>
      <c r="C97" s="45" t="s">
        <v>182</v>
      </c>
      <c r="D97" s="45" t="s">
        <v>182</v>
      </c>
      <c r="E97" s="45" t="s">
        <v>182</v>
      </c>
      <c r="F97" s="45">
        <v>254</v>
      </c>
      <c r="G97" s="45" t="s">
        <v>182</v>
      </c>
      <c r="H97" s="45">
        <v>9</v>
      </c>
      <c r="I97" s="45" t="s">
        <v>182</v>
      </c>
      <c r="J97" s="45" t="s">
        <v>182</v>
      </c>
      <c r="K97" s="45" t="s">
        <v>182</v>
      </c>
      <c r="L97" s="45" t="s">
        <v>182</v>
      </c>
      <c r="M97" s="45" t="s">
        <v>182</v>
      </c>
      <c r="N97" s="45">
        <v>21</v>
      </c>
      <c r="O97" s="45" t="s">
        <v>182</v>
      </c>
      <c r="P97" s="45" t="s">
        <v>182</v>
      </c>
      <c r="Q97" s="45" t="s">
        <v>182</v>
      </c>
      <c r="R97" s="245">
        <f t="shared" si="1"/>
        <v>284</v>
      </c>
      <c r="T97" s="46"/>
      <c r="U97" s="47"/>
      <c r="V97" s="49"/>
      <c r="W97" s="49"/>
      <c r="X97" s="49"/>
      <c r="Y97" s="49"/>
      <c r="Z97" s="49"/>
      <c r="AA97" s="49"/>
      <c r="AB97" s="49"/>
      <c r="AC97" s="49"/>
      <c r="AD97" s="49"/>
      <c r="AE97" s="52"/>
      <c r="AF97" s="49"/>
      <c r="AG97" s="49"/>
      <c r="AH97" s="49"/>
      <c r="AI97" s="49"/>
      <c r="AJ97" s="49"/>
      <c r="AK97" s="50"/>
      <c r="AL97" s="253"/>
      <c r="AM97" s="253"/>
      <c r="AN97" s="253"/>
      <c r="AO97" s="253"/>
      <c r="AP97" s="253"/>
    </row>
    <row r="98" spans="1:42" ht="11.1" customHeight="1" x14ac:dyDescent="0.25">
      <c r="A98" s="44" t="s">
        <v>60</v>
      </c>
      <c r="B98" s="43" t="s">
        <v>24</v>
      </c>
      <c r="C98" s="45" t="s">
        <v>182</v>
      </c>
      <c r="D98" s="45" t="s">
        <v>182</v>
      </c>
      <c r="E98" s="45" t="s">
        <v>182</v>
      </c>
      <c r="F98" s="45">
        <v>187</v>
      </c>
      <c r="G98" s="45" t="s">
        <v>182</v>
      </c>
      <c r="H98" s="45">
        <v>2</v>
      </c>
      <c r="I98" s="45" t="s">
        <v>182</v>
      </c>
      <c r="J98" s="45" t="s">
        <v>182</v>
      </c>
      <c r="K98" s="45" t="s">
        <v>182</v>
      </c>
      <c r="L98" s="45" t="s">
        <v>182</v>
      </c>
      <c r="M98" s="45" t="s">
        <v>182</v>
      </c>
      <c r="N98" s="45">
        <v>15</v>
      </c>
      <c r="O98" s="45" t="s">
        <v>182</v>
      </c>
      <c r="P98" s="45" t="s">
        <v>182</v>
      </c>
      <c r="Q98" s="45" t="s">
        <v>182</v>
      </c>
      <c r="R98" s="245">
        <f t="shared" si="1"/>
        <v>204</v>
      </c>
      <c r="T98" s="46"/>
      <c r="U98" s="47"/>
      <c r="V98" s="49"/>
      <c r="W98" s="49"/>
      <c r="X98" s="49"/>
      <c r="Y98" s="49"/>
      <c r="Z98" s="49"/>
      <c r="AA98" s="49"/>
      <c r="AB98" s="49"/>
      <c r="AC98" s="392"/>
      <c r="AD98" s="49"/>
      <c r="AE98" s="392"/>
      <c r="AF98" s="49"/>
      <c r="AG98" s="49"/>
      <c r="AH98" s="49"/>
      <c r="AI98" s="49"/>
      <c r="AJ98" s="49"/>
      <c r="AK98" s="50"/>
      <c r="AL98" s="253"/>
      <c r="AM98" s="253"/>
      <c r="AN98" s="253"/>
      <c r="AO98" s="253"/>
      <c r="AP98" s="253"/>
    </row>
    <row r="99" spans="1:42" ht="11.1" customHeight="1" x14ac:dyDescent="0.25">
      <c r="A99" s="44" t="s">
        <v>61</v>
      </c>
      <c r="B99" s="43" t="s">
        <v>23</v>
      </c>
      <c r="C99" s="45" t="s">
        <v>182</v>
      </c>
      <c r="D99" s="45" t="s">
        <v>182</v>
      </c>
      <c r="E99" s="45" t="s">
        <v>182</v>
      </c>
      <c r="F99" s="45" t="s">
        <v>182</v>
      </c>
      <c r="G99" s="45" t="s">
        <v>182</v>
      </c>
      <c r="H99" s="45" t="s">
        <v>182</v>
      </c>
      <c r="I99" s="45" t="s">
        <v>182</v>
      </c>
      <c r="J99" s="45" t="s">
        <v>182</v>
      </c>
      <c r="K99" s="45" t="s">
        <v>182</v>
      </c>
      <c r="L99" s="45" t="s">
        <v>182</v>
      </c>
      <c r="M99" s="45" t="s">
        <v>182</v>
      </c>
      <c r="N99" s="45">
        <v>100</v>
      </c>
      <c r="O99" s="45" t="s">
        <v>182</v>
      </c>
      <c r="P99" s="45" t="s">
        <v>182</v>
      </c>
      <c r="Q99" s="45" t="s">
        <v>182</v>
      </c>
      <c r="R99" s="245">
        <f t="shared" si="1"/>
        <v>100</v>
      </c>
      <c r="T99" s="46"/>
      <c r="U99" s="47"/>
      <c r="V99" s="49"/>
      <c r="W99" s="49"/>
      <c r="X99" s="49"/>
      <c r="Y99" s="49"/>
      <c r="Z99" s="49"/>
      <c r="AA99" s="49"/>
      <c r="AB99" s="49"/>
      <c r="AC99" s="392"/>
      <c r="AD99" s="49"/>
      <c r="AE99" s="392"/>
      <c r="AF99" s="49"/>
      <c r="AG99" s="49"/>
      <c r="AH99" s="49"/>
      <c r="AI99" s="49"/>
      <c r="AJ99" s="49"/>
      <c r="AK99" s="50"/>
      <c r="AL99" s="253"/>
      <c r="AM99" s="253"/>
      <c r="AN99" s="253"/>
      <c r="AO99" s="253"/>
      <c r="AP99" s="253"/>
    </row>
    <row r="100" spans="1:42" ht="11.1" customHeight="1" x14ac:dyDescent="0.25">
      <c r="A100" s="44" t="s">
        <v>61</v>
      </c>
      <c r="B100" s="43" t="s">
        <v>24</v>
      </c>
      <c r="C100" s="45" t="s">
        <v>182</v>
      </c>
      <c r="D100" s="45" t="s">
        <v>182</v>
      </c>
      <c r="E100" s="45" t="s">
        <v>182</v>
      </c>
      <c r="F100" s="45" t="s">
        <v>182</v>
      </c>
      <c r="G100" s="45" t="s">
        <v>182</v>
      </c>
      <c r="H100" s="45" t="s">
        <v>182</v>
      </c>
      <c r="I100" s="45" t="s">
        <v>182</v>
      </c>
      <c r="J100" s="45" t="s">
        <v>182</v>
      </c>
      <c r="K100" s="45" t="s">
        <v>182</v>
      </c>
      <c r="L100" s="45" t="s">
        <v>182</v>
      </c>
      <c r="M100" s="45" t="s">
        <v>182</v>
      </c>
      <c r="N100" s="45">
        <v>33</v>
      </c>
      <c r="O100" s="45" t="s">
        <v>182</v>
      </c>
      <c r="P100" s="45" t="s">
        <v>182</v>
      </c>
      <c r="Q100" s="45" t="s">
        <v>182</v>
      </c>
      <c r="R100" s="245">
        <f t="shared" si="1"/>
        <v>33</v>
      </c>
      <c r="T100" s="46"/>
      <c r="U100" s="47"/>
      <c r="V100" s="49"/>
      <c r="W100" s="49"/>
      <c r="X100" s="392"/>
      <c r="Y100" s="49"/>
      <c r="Z100" s="49"/>
      <c r="AA100" s="49"/>
      <c r="AB100" s="49"/>
      <c r="AC100" s="392"/>
      <c r="AD100" s="49"/>
      <c r="AE100" s="392"/>
      <c r="AF100" s="49"/>
      <c r="AG100" s="49"/>
      <c r="AH100" s="49"/>
      <c r="AI100" s="49"/>
      <c r="AJ100" s="392"/>
      <c r="AK100" s="50"/>
      <c r="AL100" s="253"/>
      <c r="AM100" s="253"/>
      <c r="AN100" s="253"/>
      <c r="AO100" s="253"/>
      <c r="AP100" s="253"/>
    </row>
    <row r="101" spans="1:42" ht="11.1" customHeight="1" x14ac:dyDescent="0.25">
      <c r="A101" s="44" t="s">
        <v>129</v>
      </c>
      <c r="B101" s="43" t="s">
        <v>23</v>
      </c>
      <c r="C101" s="45" t="s">
        <v>182</v>
      </c>
      <c r="D101" s="45" t="s">
        <v>182</v>
      </c>
      <c r="E101" s="45" t="s">
        <v>182</v>
      </c>
      <c r="F101" s="45" t="s">
        <v>182</v>
      </c>
      <c r="G101" s="45" t="s">
        <v>182</v>
      </c>
      <c r="H101" s="45" t="s">
        <v>182</v>
      </c>
      <c r="I101" s="45" t="s">
        <v>182</v>
      </c>
      <c r="J101" s="45" t="s">
        <v>182</v>
      </c>
      <c r="K101" s="45">
        <v>2</v>
      </c>
      <c r="L101" s="45" t="s">
        <v>182</v>
      </c>
      <c r="M101" s="45" t="s">
        <v>182</v>
      </c>
      <c r="N101" s="45" t="s">
        <v>182</v>
      </c>
      <c r="O101" s="45" t="s">
        <v>182</v>
      </c>
      <c r="P101" s="45" t="s">
        <v>182</v>
      </c>
      <c r="Q101" s="45" t="s">
        <v>182</v>
      </c>
      <c r="R101" s="245">
        <f t="shared" si="1"/>
        <v>2</v>
      </c>
      <c r="T101" s="46"/>
      <c r="U101" s="47"/>
      <c r="V101" s="49"/>
      <c r="W101" s="49"/>
      <c r="X101" s="392"/>
      <c r="Y101" s="49"/>
      <c r="Z101" s="49"/>
      <c r="AA101" s="49"/>
      <c r="AB101" s="49"/>
      <c r="AC101" s="392"/>
      <c r="AD101" s="49"/>
      <c r="AE101" s="392"/>
      <c r="AF101" s="49"/>
      <c r="AG101" s="49"/>
      <c r="AH101" s="49"/>
      <c r="AI101" s="49"/>
      <c r="AJ101" s="392"/>
      <c r="AK101" s="50"/>
      <c r="AL101" s="253"/>
      <c r="AM101" s="253"/>
      <c r="AN101" s="253"/>
      <c r="AO101" s="253"/>
      <c r="AP101" s="253"/>
    </row>
    <row r="102" spans="1:42" ht="11.1" customHeight="1" x14ac:dyDescent="0.25">
      <c r="A102" s="44" t="s">
        <v>129</v>
      </c>
      <c r="B102" s="43" t="s">
        <v>24</v>
      </c>
      <c r="C102" s="45" t="s">
        <v>182</v>
      </c>
      <c r="D102" s="45" t="s">
        <v>182</v>
      </c>
      <c r="E102" s="45" t="s">
        <v>182</v>
      </c>
      <c r="F102" s="45" t="s">
        <v>182</v>
      </c>
      <c r="G102" s="45" t="s">
        <v>182</v>
      </c>
      <c r="H102" s="45" t="s">
        <v>182</v>
      </c>
      <c r="I102" s="45" t="s">
        <v>182</v>
      </c>
      <c r="J102" s="45" t="s">
        <v>182</v>
      </c>
      <c r="K102" s="45">
        <v>2</v>
      </c>
      <c r="L102" s="45" t="s">
        <v>182</v>
      </c>
      <c r="M102" s="45" t="s">
        <v>182</v>
      </c>
      <c r="N102" s="45" t="s">
        <v>182</v>
      </c>
      <c r="O102" s="45" t="s">
        <v>182</v>
      </c>
      <c r="P102" s="45" t="s">
        <v>182</v>
      </c>
      <c r="Q102" s="45" t="s">
        <v>182</v>
      </c>
      <c r="R102" s="245">
        <f t="shared" si="1"/>
        <v>2</v>
      </c>
      <c r="T102" s="46"/>
      <c r="U102" s="47"/>
      <c r="V102" s="49"/>
      <c r="W102" s="392"/>
      <c r="X102" s="49"/>
      <c r="Y102" s="49"/>
      <c r="Z102" s="49"/>
      <c r="AA102" s="392"/>
      <c r="AB102" s="392"/>
      <c r="AC102" s="392"/>
      <c r="AD102" s="49"/>
      <c r="AE102" s="392"/>
      <c r="AF102" s="49"/>
      <c r="AG102" s="49"/>
      <c r="AH102" s="392"/>
      <c r="AI102" s="49"/>
      <c r="AJ102" s="392"/>
      <c r="AK102" s="50"/>
      <c r="AL102" s="253"/>
      <c r="AM102" s="253"/>
      <c r="AN102" s="253"/>
      <c r="AO102" s="253"/>
      <c r="AP102" s="253"/>
    </row>
    <row r="103" spans="1:42" ht="11.1" customHeight="1" x14ac:dyDescent="0.25">
      <c r="A103" s="44" t="s">
        <v>62</v>
      </c>
      <c r="B103" s="43" t="s">
        <v>23</v>
      </c>
      <c r="C103" s="45" t="s">
        <v>182</v>
      </c>
      <c r="D103" s="45">
        <v>102</v>
      </c>
      <c r="E103" s="45">
        <v>123</v>
      </c>
      <c r="F103" s="45">
        <v>3</v>
      </c>
      <c r="G103" s="45">
        <v>78</v>
      </c>
      <c r="H103" s="45" t="s">
        <v>182</v>
      </c>
      <c r="I103" s="45" t="s">
        <v>182</v>
      </c>
      <c r="J103" s="45" t="s">
        <v>182</v>
      </c>
      <c r="K103" s="45" t="s">
        <v>182</v>
      </c>
      <c r="L103" s="45" t="s">
        <v>182</v>
      </c>
      <c r="M103" s="45" t="s">
        <v>182</v>
      </c>
      <c r="N103" s="45" t="s">
        <v>182</v>
      </c>
      <c r="O103" s="45" t="s">
        <v>182</v>
      </c>
      <c r="P103" s="45" t="s">
        <v>182</v>
      </c>
      <c r="Q103" s="45" t="s">
        <v>182</v>
      </c>
      <c r="R103" s="245">
        <f t="shared" si="1"/>
        <v>306</v>
      </c>
      <c r="T103" s="46"/>
      <c r="U103" s="47"/>
      <c r="V103" s="49"/>
      <c r="W103" s="392"/>
      <c r="X103" s="49"/>
      <c r="Y103" s="49"/>
      <c r="Z103" s="49"/>
      <c r="AA103" s="392"/>
      <c r="AB103" s="392"/>
      <c r="AC103" s="392"/>
      <c r="AD103" s="49"/>
      <c r="AE103" s="392"/>
      <c r="AF103" s="49"/>
      <c r="AG103" s="49"/>
      <c r="AH103" s="392"/>
      <c r="AI103" s="49"/>
      <c r="AJ103" s="392"/>
      <c r="AK103" s="50"/>
      <c r="AL103" s="253"/>
      <c r="AM103" s="253"/>
      <c r="AN103" s="253"/>
      <c r="AO103" s="253"/>
      <c r="AP103" s="253"/>
    </row>
    <row r="104" spans="1:42" ht="11.1" customHeight="1" x14ac:dyDescent="0.25">
      <c r="A104" s="44" t="s">
        <v>62</v>
      </c>
      <c r="B104" s="43" t="s">
        <v>24</v>
      </c>
      <c r="C104" s="45" t="s">
        <v>182</v>
      </c>
      <c r="D104" s="45">
        <v>22</v>
      </c>
      <c r="E104" s="45">
        <v>23</v>
      </c>
      <c r="F104" s="45">
        <v>3</v>
      </c>
      <c r="G104" s="45">
        <v>14</v>
      </c>
      <c r="H104" s="45" t="s">
        <v>182</v>
      </c>
      <c r="I104" s="45" t="s">
        <v>182</v>
      </c>
      <c r="J104" s="45" t="s">
        <v>182</v>
      </c>
      <c r="K104" s="45" t="s">
        <v>182</v>
      </c>
      <c r="L104" s="45" t="s">
        <v>182</v>
      </c>
      <c r="M104" s="45" t="s">
        <v>182</v>
      </c>
      <c r="N104" s="45" t="s">
        <v>182</v>
      </c>
      <c r="O104" s="45" t="s">
        <v>182</v>
      </c>
      <c r="P104" s="45" t="s">
        <v>182</v>
      </c>
      <c r="Q104" s="45" t="s">
        <v>182</v>
      </c>
      <c r="R104" s="245">
        <f t="shared" si="1"/>
        <v>62</v>
      </c>
      <c r="T104" s="255"/>
      <c r="U104" s="256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3"/>
      <c r="AM104" s="253"/>
      <c r="AN104" s="253"/>
      <c r="AO104" s="253"/>
      <c r="AP104" s="253"/>
    </row>
    <row r="105" spans="1:42" ht="11.1" customHeight="1" x14ac:dyDescent="0.25">
      <c r="A105" s="44" t="s">
        <v>130</v>
      </c>
      <c r="B105" s="43" t="s">
        <v>23</v>
      </c>
      <c r="C105" s="45" t="s">
        <v>182</v>
      </c>
      <c r="D105" s="45" t="s">
        <v>182</v>
      </c>
      <c r="E105" s="45" t="s">
        <v>182</v>
      </c>
      <c r="F105" s="45" t="s">
        <v>182</v>
      </c>
      <c r="G105" s="45" t="s">
        <v>182</v>
      </c>
      <c r="H105" s="45" t="s">
        <v>182</v>
      </c>
      <c r="I105" s="45" t="s">
        <v>182</v>
      </c>
      <c r="J105" s="45" t="s">
        <v>182</v>
      </c>
      <c r="K105" s="45" t="s">
        <v>182</v>
      </c>
      <c r="L105" s="45" t="s">
        <v>182</v>
      </c>
      <c r="M105" s="45" t="s">
        <v>182</v>
      </c>
      <c r="N105" s="45">
        <v>30</v>
      </c>
      <c r="O105" s="45" t="s">
        <v>182</v>
      </c>
      <c r="P105" s="45" t="s">
        <v>182</v>
      </c>
      <c r="Q105" s="45" t="s">
        <v>182</v>
      </c>
      <c r="R105" s="245">
        <f t="shared" si="1"/>
        <v>30</v>
      </c>
      <c r="T105" s="255"/>
      <c r="U105" s="256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3"/>
      <c r="AM105" s="253"/>
      <c r="AN105" s="253"/>
      <c r="AO105" s="253"/>
      <c r="AP105" s="253"/>
    </row>
    <row r="106" spans="1:42" ht="11.1" customHeight="1" x14ac:dyDescent="0.25">
      <c r="A106" s="44" t="s">
        <v>130</v>
      </c>
      <c r="B106" s="43" t="s">
        <v>24</v>
      </c>
      <c r="C106" s="45" t="s">
        <v>182</v>
      </c>
      <c r="D106" s="45" t="s">
        <v>182</v>
      </c>
      <c r="E106" s="45" t="s">
        <v>182</v>
      </c>
      <c r="F106" s="45" t="s">
        <v>182</v>
      </c>
      <c r="G106" s="45" t="s">
        <v>182</v>
      </c>
      <c r="H106" s="45" t="s">
        <v>182</v>
      </c>
      <c r="I106" s="45" t="s">
        <v>182</v>
      </c>
      <c r="J106" s="45" t="s">
        <v>182</v>
      </c>
      <c r="K106" s="45" t="s">
        <v>182</v>
      </c>
      <c r="L106" s="45" t="s">
        <v>182</v>
      </c>
      <c r="M106" s="45" t="s">
        <v>182</v>
      </c>
      <c r="N106" s="45">
        <v>5</v>
      </c>
      <c r="O106" s="45" t="s">
        <v>182</v>
      </c>
      <c r="P106" s="45" t="s">
        <v>182</v>
      </c>
      <c r="Q106" s="45" t="s">
        <v>182</v>
      </c>
      <c r="R106" s="245">
        <f t="shared" si="1"/>
        <v>5</v>
      </c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</row>
    <row r="107" spans="1:42" ht="11.1" customHeight="1" x14ac:dyDescent="0.25">
      <c r="A107" s="44" t="s">
        <v>131</v>
      </c>
      <c r="B107" s="43" t="s">
        <v>23</v>
      </c>
      <c r="C107" s="45" t="s">
        <v>182</v>
      </c>
      <c r="D107" s="45" t="s">
        <v>182</v>
      </c>
      <c r="E107" s="45" t="s">
        <v>182</v>
      </c>
      <c r="F107" s="45" t="s">
        <v>182</v>
      </c>
      <c r="G107" s="45" t="s">
        <v>182</v>
      </c>
      <c r="H107" s="45" t="s">
        <v>182</v>
      </c>
      <c r="I107" s="45" t="s">
        <v>182</v>
      </c>
      <c r="J107" s="45" t="s">
        <v>182</v>
      </c>
      <c r="K107" s="45" t="s">
        <v>182</v>
      </c>
      <c r="L107" s="45" t="s">
        <v>182</v>
      </c>
      <c r="M107" s="45">
        <v>1</v>
      </c>
      <c r="N107" s="45" t="s">
        <v>182</v>
      </c>
      <c r="O107" s="45" t="s">
        <v>182</v>
      </c>
      <c r="P107" s="45" t="s">
        <v>182</v>
      </c>
      <c r="Q107" s="45" t="s">
        <v>182</v>
      </c>
      <c r="R107" s="245">
        <f t="shared" ref="R107:R156" si="2">SUM(C107:Q107)</f>
        <v>1</v>
      </c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</row>
    <row r="108" spans="1:42" ht="11.1" customHeight="1" x14ac:dyDescent="0.25">
      <c r="A108" s="44" t="s">
        <v>131</v>
      </c>
      <c r="B108" s="43" t="s">
        <v>24</v>
      </c>
      <c r="C108" s="45" t="s">
        <v>182</v>
      </c>
      <c r="D108" s="45" t="s">
        <v>182</v>
      </c>
      <c r="E108" s="45" t="s">
        <v>182</v>
      </c>
      <c r="F108" s="45" t="s">
        <v>182</v>
      </c>
      <c r="G108" s="45" t="s">
        <v>182</v>
      </c>
      <c r="H108" s="45" t="s">
        <v>182</v>
      </c>
      <c r="I108" s="45" t="s">
        <v>182</v>
      </c>
      <c r="J108" s="45" t="s">
        <v>182</v>
      </c>
      <c r="K108" s="45" t="s">
        <v>182</v>
      </c>
      <c r="L108" s="45" t="s">
        <v>182</v>
      </c>
      <c r="M108" s="45" t="s">
        <v>182</v>
      </c>
      <c r="N108" s="45" t="s">
        <v>182</v>
      </c>
      <c r="O108" s="45" t="s">
        <v>182</v>
      </c>
      <c r="P108" s="45" t="s">
        <v>182</v>
      </c>
      <c r="Q108" s="45" t="s">
        <v>182</v>
      </c>
      <c r="R108" s="245">
        <f t="shared" si="2"/>
        <v>0</v>
      </c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</row>
    <row r="109" spans="1:42" ht="11.1" customHeight="1" x14ac:dyDescent="0.25">
      <c r="A109" s="44" t="s">
        <v>64</v>
      </c>
      <c r="B109" s="43" t="s">
        <v>23</v>
      </c>
      <c r="C109" s="45" t="s">
        <v>182</v>
      </c>
      <c r="D109" s="45" t="s">
        <v>182</v>
      </c>
      <c r="E109" s="45" t="s">
        <v>182</v>
      </c>
      <c r="F109" s="45" t="s">
        <v>182</v>
      </c>
      <c r="G109" s="45" t="s">
        <v>182</v>
      </c>
      <c r="H109" s="45" t="s">
        <v>182</v>
      </c>
      <c r="I109" s="45" t="s">
        <v>182</v>
      </c>
      <c r="J109" s="45" t="s">
        <v>182</v>
      </c>
      <c r="K109" s="45">
        <v>63</v>
      </c>
      <c r="L109" s="45" t="s">
        <v>182</v>
      </c>
      <c r="M109" s="45">
        <v>16</v>
      </c>
      <c r="N109" s="45" t="s">
        <v>182</v>
      </c>
      <c r="O109" s="45" t="s">
        <v>182</v>
      </c>
      <c r="P109" s="45" t="s">
        <v>182</v>
      </c>
      <c r="Q109" s="45" t="s">
        <v>182</v>
      </c>
      <c r="R109" s="245">
        <f t="shared" si="2"/>
        <v>79</v>
      </c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</row>
    <row r="110" spans="1:42" ht="11.1" customHeight="1" x14ac:dyDescent="0.25">
      <c r="A110" s="44" t="s">
        <v>64</v>
      </c>
      <c r="B110" s="43" t="s">
        <v>24</v>
      </c>
      <c r="C110" s="45" t="s">
        <v>182</v>
      </c>
      <c r="D110" s="45" t="s">
        <v>182</v>
      </c>
      <c r="E110" s="45" t="s">
        <v>182</v>
      </c>
      <c r="F110" s="45" t="s">
        <v>182</v>
      </c>
      <c r="G110" s="45" t="s">
        <v>182</v>
      </c>
      <c r="H110" s="45" t="s">
        <v>182</v>
      </c>
      <c r="I110" s="45" t="s">
        <v>182</v>
      </c>
      <c r="J110" s="45" t="s">
        <v>182</v>
      </c>
      <c r="K110" s="45">
        <v>11</v>
      </c>
      <c r="L110" s="45" t="s">
        <v>182</v>
      </c>
      <c r="M110" s="45">
        <v>3</v>
      </c>
      <c r="N110" s="45" t="s">
        <v>182</v>
      </c>
      <c r="O110" s="45" t="s">
        <v>182</v>
      </c>
      <c r="P110" s="45" t="s">
        <v>182</v>
      </c>
      <c r="Q110" s="45" t="s">
        <v>182</v>
      </c>
      <c r="R110" s="245">
        <f t="shared" si="2"/>
        <v>14</v>
      </c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</row>
    <row r="111" spans="1:42" ht="11.1" customHeight="1" x14ac:dyDescent="0.25">
      <c r="A111" s="44" t="s">
        <v>65</v>
      </c>
      <c r="B111" s="43" t="s">
        <v>23</v>
      </c>
      <c r="C111" s="45" t="s">
        <v>182</v>
      </c>
      <c r="D111" s="45" t="s">
        <v>182</v>
      </c>
      <c r="E111" s="45" t="s">
        <v>182</v>
      </c>
      <c r="F111" s="45" t="s">
        <v>182</v>
      </c>
      <c r="G111" s="45">
        <v>1</v>
      </c>
      <c r="H111" s="45" t="s">
        <v>182</v>
      </c>
      <c r="I111" s="45" t="s">
        <v>182</v>
      </c>
      <c r="J111" s="45" t="s">
        <v>182</v>
      </c>
      <c r="K111" s="45" t="s">
        <v>182</v>
      </c>
      <c r="L111" s="45" t="s">
        <v>182</v>
      </c>
      <c r="M111" s="45" t="s">
        <v>182</v>
      </c>
      <c r="N111" s="45" t="s">
        <v>182</v>
      </c>
      <c r="O111" s="45" t="s">
        <v>182</v>
      </c>
      <c r="P111" s="45" t="s">
        <v>182</v>
      </c>
      <c r="Q111" s="45" t="s">
        <v>182</v>
      </c>
      <c r="R111" s="245">
        <f t="shared" si="2"/>
        <v>1</v>
      </c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</row>
    <row r="112" spans="1:42" ht="11.1" customHeight="1" x14ac:dyDescent="0.25">
      <c r="A112" s="44" t="s">
        <v>65</v>
      </c>
      <c r="B112" s="43" t="s">
        <v>24</v>
      </c>
      <c r="C112" s="45" t="s">
        <v>182</v>
      </c>
      <c r="D112" s="45" t="s">
        <v>182</v>
      </c>
      <c r="E112" s="45" t="s">
        <v>182</v>
      </c>
      <c r="F112" s="45" t="s">
        <v>182</v>
      </c>
      <c r="G112" s="45" t="s">
        <v>182</v>
      </c>
      <c r="H112" s="45" t="s">
        <v>182</v>
      </c>
      <c r="I112" s="45" t="s">
        <v>182</v>
      </c>
      <c r="J112" s="45" t="s">
        <v>182</v>
      </c>
      <c r="K112" s="45" t="s">
        <v>182</v>
      </c>
      <c r="L112" s="45" t="s">
        <v>182</v>
      </c>
      <c r="M112" s="45" t="s">
        <v>182</v>
      </c>
      <c r="N112" s="45" t="s">
        <v>182</v>
      </c>
      <c r="O112" s="45" t="s">
        <v>182</v>
      </c>
      <c r="P112" s="45" t="s">
        <v>182</v>
      </c>
      <c r="Q112" s="45" t="s">
        <v>182</v>
      </c>
      <c r="R112" s="245">
        <f t="shared" si="2"/>
        <v>0</v>
      </c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</row>
    <row r="113" spans="1:42" ht="11.1" customHeight="1" x14ac:dyDescent="0.25">
      <c r="A113" s="44" t="s">
        <v>66</v>
      </c>
      <c r="B113" s="43" t="s">
        <v>23</v>
      </c>
      <c r="C113" s="45" t="s">
        <v>182</v>
      </c>
      <c r="D113" s="45" t="s">
        <v>182</v>
      </c>
      <c r="E113" s="45" t="s">
        <v>182</v>
      </c>
      <c r="F113" s="45" t="s">
        <v>182</v>
      </c>
      <c r="G113" s="45" t="s">
        <v>182</v>
      </c>
      <c r="H113" s="45" t="s">
        <v>182</v>
      </c>
      <c r="I113" s="45" t="s">
        <v>182</v>
      </c>
      <c r="J113" s="45" t="s">
        <v>182</v>
      </c>
      <c r="K113" s="45">
        <v>7</v>
      </c>
      <c r="L113" s="45" t="s">
        <v>182</v>
      </c>
      <c r="M113" s="45" t="s">
        <v>182</v>
      </c>
      <c r="N113" s="45">
        <v>252</v>
      </c>
      <c r="O113" s="45" t="s">
        <v>182</v>
      </c>
      <c r="P113" s="45">
        <v>3</v>
      </c>
      <c r="Q113" s="45" t="s">
        <v>182</v>
      </c>
      <c r="R113" s="245">
        <f t="shared" si="2"/>
        <v>262</v>
      </c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3"/>
      <c r="AL113" s="253"/>
      <c r="AM113" s="253"/>
      <c r="AN113" s="253"/>
      <c r="AO113" s="253"/>
      <c r="AP113" s="253"/>
    </row>
    <row r="114" spans="1:42" ht="11.1" customHeight="1" x14ac:dyDescent="0.25">
      <c r="A114" s="44" t="s">
        <v>66</v>
      </c>
      <c r="B114" s="43" t="s">
        <v>24</v>
      </c>
      <c r="C114" s="45" t="s">
        <v>182</v>
      </c>
      <c r="D114" s="45" t="s">
        <v>182</v>
      </c>
      <c r="E114" s="45" t="s">
        <v>182</v>
      </c>
      <c r="F114" s="45" t="s">
        <v>182</v>
      </c>
      <c r="G114" s="45" t="s">
        <v>182</v>
      </c>
      <c r="H114" s="45" t="s">
        <v>182</v>
      </c>
      <c r="I114" s="45" t="s">
        <v>182</v>
      </c>
      <c r="J114" s="45" t="s">
        <v>182</v>
      </c>
      <c r="K114" s="45">
        <v>1</v>
      </c>
      <c r="L114" s="45" t="s">
        <v>182</v>
      </c>
      <c r="M114" s="45" t="s">
        <v>182</v>
      </c>
      <c r="N114" s="45">
        <v>69</v>
      </c>
      <c r="O114" s="45" t="s">
        <v>182</v>
      </c>
      <c r="P114" s="45">
        <v>1</v>
      </c>
      <c r="Q114" s="45" t="s">
        <v>182</v>
      </c>
      <c r="R114" s="245">
        <f t="shared" si="2"/>
        <v>71</v>
      </c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</row>
    <row r="115" spans="1:42" ht="11.1" customHeight="1" x14ac:dyDescent="0.25">
      <c r="A115" s="44" t="s">
        <v>67</v>
      </c>
      <c r="B115" s="43" t="s">
        <v>23</v>
      </c>
      <c r="C115" s="45" t="s">
        <v>182</v>
      </c>
      <c r="D115" s="45" t="s">
        <v>182</v>
      </c>
      <c r="E115" s="45" t="s">
        <v>182</v>
      </c>
      <c r="F115" s="45" t="s">
        <v>182</v>
      </c>
      <c r="G115" s="45" t="s">
        <v>182</v>
      </c>
      <c r="H115" s="45" t="s">
        <v>182</v>
      </c>
      <c r="I115" s="45" t="s">
        <v>182</v>
      </c>
      <c r="J115" s="45" t="s">
        <v>182</v>
      </c>
      <c r="K115" s="45">
        <v>1</v>
      </c>
      <c r="L115" s="45" t="s">
        <v>182</v>
      </c>
      <c r="M115" s="45">
        <v>1</v>
      </c>
      <c r="N115" s="45">
        <v>264816</v>
      </c>
      <c r="O115" s="45" t="s">
        <v>182</v>
      </c>
      <c r="P115" s="45">
        <v>7</v>
      </c>
      <c r="Q115" s="45" t="s">
        <v>182</v>
      </c>
      <c r="R115" s="245">
        <f t="shared" si="2"/>
        <v>264825</v>
      </c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</row>
    <row r="116" spans="1:42" ht="11.1" customHeight="1" x14ac:dyDescent="0.25">
      <c r="A116" s="44" t="s">
        <v>67</v>
      </c>
      <c r="B116" s="43" t="s">
        <v>24</v>
      </c>
      <c r="C116" s="45" t="s">
        <v>182</v>
      </c>
      <c r="D116" s="45" t="s">
        <v>182</v>
      </c>
      <c r="E116" s="45" t="s">
        <v>182</v>
      </c>
      <c r="F116" s="45" t="s">
        <v>182</v>
      </c>
      <c r="G116" s="45" t="s">
        <v>182</v>
      </c>
      <c r="H116" s="45" t="s">
        <v>182</v>
      </c>
      <c r="I116" s="45" t="s">
        <v>182</v>
      </c>
      <c r="J116" s="45" t="s">
        <v>182</v>
      </c>
      <c r="K116" s="45">
        <v>1</v>
      </c>
      <c r="L116" s="45" t="s">
        <v>182</v>
      </c>
      <c r="M116" s="45" t="s">
        <v>182</v>
      </c>
      <c r="N116" s="45">
        <v>83527</v>
      </c>
      <c r="O116" s="45" t="s">
        <v>182</v>
      </c>
      <c r="P116" s="45">
        <v>2</v>
      </c>
      <c r="Q116" s="45" t="s">
        <v>182</v>
      </c>
      <c r="R116" s="245">
        <f t="shared" si="2"/>
        <v>83530</v>
      </c>
    </row>
    <row r="117" spans="1:42" ht="11.1" customHeight="1" x14ac:dyDescent="0.25">
      <c r="A117" s="44" t="s">
        <v>68</v>
      </c>
      <c r="B117" s="43" t="s">
        <v>23</v>
      </c>
      <c r="C117" s="45" t="s">
        <v>182</v>
      </c>
      <c r="D117" s="45" t="s">
        <v>182</v>
      </c>
      <c r="E117" s="45" t="s">
        <v>182</v>
      </c>
      <c r="F117" s="45" t="s">
        <v>182</v>
      </c>
      <c r="G117" s="45" t="s">
        <v>182</v>
      </c>
      <c r="H117" s="45" t="s">
        <v>182</v>
      </c>
      <c r="I117" s="45" t="s">
        <v>182</v>
      </c>
      <c r="J117" s="45" t="s">
        <v>182</v>
      </c>
      <c r="K117" s="45" t="s">
        <v>182</v>
      </c>
      <c r="L117" s="45" t="s">
        <v>182</v>
      </c>
      <c r="M117" s="45" t="s">
        <v>182</v>
      </c>
      <c r="N117" s="45">
        <v>124</v>
      </c>
      <c r="O117" s="45" t="s">
        <v>182</v>
      </c>
      <c r="P117" s="45" t="s">
        <v>182</v>
      </c>
      <c r="Q117" s="45" t="s">
        <v>182</v>
      </c>
      <c r="R117" s="245">
        <f t="shared" si="2"/>
        <v>124</v>
      </c>
    </row>
    <row r="118" spans="1:42" ht="11.1" customHeight="1" x14ac:dyDescent="0.25">
      <c r="A118" s="44" t="s">
        <v>68</v>
      </c>
      <c r="B118" s="43" t="s">
        <v>24</v>
      </c>
      <c r="C118" s="45" t="s">
        <v>182</v>
      </c>
      <c r="D118" s="45" t="s">
        <v>182</v>
      </c>
      <c r="E118" s="45" t="s">
        <v>182</v>
      </c>
      <c r="F118" s="45" t="s">
        <v>182</v>
      </c>
      <c r="G118" s="45" t="s">
        <v>182</v>
      </c>
      <c r="H118" s="45" t="s">
        <v>182</v>
      </c>
      <c r="I118" s="45" t="s">
        <v>182</v>
      </c>
      <c r="J118" s="45" t="s">
        <v>182</v>
      </c>
      <c r="K118" s="45" t="s">
        <v>182</v>
      </c>
      <c r="L118" s="45" t="s">
        <v>182</v>
      </c>
      <c r="M118" s="45" t="s">
        <v>182</v>
      </c>
      <c r="N118" s="45">
        <v>29</v>
      </c>
      <c r="O118" s="45" t="s">
        <v>182</v>
      </c>
      <c r="P118" s="45" t="s">
        <v>182</v>
      </c>
      <c r="Q118" s="45" t="s">
        <v>182</v>
      </c>
      <c r="R118" s="245">
        <f t="shared" si="2"/>
        <v>29</v>
      </c>
    </row>
    <row r="119" spans="1:42" ht="11.1" customHeight="1" x14ac:dyDescent="0.25">
      <c r="A119" s="44" t="s">
        <v>69</v>
      </c>
      <c r="B119" s="43" t="s">
        <v>23</v>
      </c>
      <c r="C119" s="45" t="s">
        <v>182</v>
      </c>
      <c r="D119" s="45" t="s">
        <v>182</v>
      </c>
      <c r="E119" s="45" t="s">
        <v>182</v>
      </c>
      <c r="F119" s="45" t="s">
        <v>182</v>
      </c>
      <c r="G119" s="45" t="s">
        <v>182</v>
      </c>
      <c r="H119" s="45" t="s">
        <v>182</v>
      </c>
      <c r="I119" s="45" t="s">
        <v>182</v>
      </c>
      <c r="J119" s="45" t="s">
        <v>182</v>
      </c>
      <c r="K119" s="45">
        <v>16</v>
      </c>
      <c r="L119" s="45" t="s">
        <v>182</v>
      </c>
      <c r="M119" s="45" t="s">
        <v>182</v>
      </c>
      <c r="N119" s="45">
        <v>247</v>
      </c>
      <c r="O119" s="45">
        <v>60</v>
      </c>
      <c r="P119" s="45" t="s">
        <v>182</v>
      </c>
      <c r="Q119" s="45" t="s">
        <v>182</v>
      </c>
      <c r="R119" s="245">
        <f t="shared" si="2"/>
        <v>323</v>
      </c>
    </row>
    <row r="120" spans="1:42" ht="11.1" customHeight="1" x14ac:dyDescent="0.25">
      <c r="A120" s="44" t="s">
        <v>69</v>
      </c>
      <c r="B120" s="43" t="s">
        <v>24</v>
      </c>
      <c r="C120" s="45" t="s">
        <v>182</v>
      </c>
      <c r="D120" s="45" t="s">
        <v>182</v>
      </c>
      <c r="E120" s="45" t="s">
        <v>182</v>
      </c>
      <c r="F120" s="45" t="s">
        <v>182</v>
      </c>
      <c r="G120" s="45" t="s">
        <v>182</v>
      </c>
      <c r="H120" s="45" t="s">
        <v>182</v>
      </c>
      <c r="I120" s="45" t="s">
        <v>182</v>
      </c>
      <c r="J120" s="45" t="s">
        <v>182</v>
      </c>
      <c r="K120" s="45">
        <v>5</v>
      </c>
      <c r="L120" s="45" t="s">
        <v>182</v>
      </c>
      <c r="M120" s="45" t="s">
        <v>182</v>
      </c>
      <c r="N120" s="45">
        <v>68</v>
      </c>
      <c r="O120" s="45">
        <v>17</v>
      </c>
      <c r="P120" s="45" t="s">
        <v>182</v>
      </c>
      <c r="Q120" s="45" t="s">
        <v>182</v>
      </c>
      <c r="R120" s="245">
        <f t="shared" si="2"/>
        <v>90</v>
      </c>
    </row>
    <row r="121" spans="1:42" ht="11.1" customHeight="1" x14ac:dyDescent="0.25">
      <c r="A121" s="44" t="s">
        <v>70</v>
      </c>
      <c r="B121" s="43" t="s">
        <v>23</v>
      </c>
      <c r="C121" s="45" t="s">
        <v>182</v>
      </c>
      <c r="D121" s="45" t="s">
        <v>182</v>
      </c>
      <c r="E121" s="45" t="s">
        <v>182</v>
      </c>
      <c r="F121" s="45" t="s">
        <v>182</v>
      </c>
      <c r="G121" s="45" t="s">
        <v>182</v>
      </c>
      <c r="H121" s="45" t="s">
        <v>182</v>
      </c>
      <c r="I121" s="45" t="s">
        <v>182</v>
      </c>
      <c r="J121" s="45" t="s">
        <v>182</v>
      </c>
      <c r="K121" s="45">
        <v>840</v>
      </c>
      <c r="L121" s="45" t="s">
        <v>182</v>
      </c>
      <c r="M121" s="45" t="s">
        <v>182</v>
      </c>
      <c r="N121" s="45">
        <v>22</v>
      </c>
      <c r="O121" s="45" t="s">
        <v>182</v>
      </c>
      <c r="P121" s="45">
        <v>768</v>
      </c>
      <c r="Q121" s="45" t="s">
        <v>182</v>
      </c>
      <c r="R121" s="245">
        <f t="shared" si="2"/>
        <v>1630</v>
      </c>
    </row>
    <row r="122" spans="1:42" ht="11.1" customHeight="1" x14ac:dyDescent="0.25">
      <c r="A122" s="44" t="s">
        <v>70</v>
      </c>
      <c r="B122" s="43" t="s">
        <v>24</v>
      </c>
      <c r="C122" s="45" t="s">
        <v>182</v>
      </c>
      <c r="D122" s="45" t="s">
        <v>182</v>
      </c>
      <c r="E122" s="45" t="s">
        <v>182</v>
      </c>
      <c r="F122" s="45" t="s">
        <v>182</v>
      </c>
      <c r="G122" s="45" t="s">
        <v>182</v>
      </c>
      <c r="H122" s="45" t="s">
        <v>182</v>
      </c>
      <c r="I122" s="45" t="s">
        <v>182</v>
      </c>
      <c r="J122" s="45" t="s">
        <v>182</v>
      </c>
      <c r="K122" s="45">
        <v>327</v>
      </c>
      <c r="L122" s="45" t="s">
        <v>182</v>
      </c>
      <c r="M122" s="45" t="s">
        <v>182</v>
      </c>
      <c r="N122" s="45">
        <v>8</v>
      </c>
      <c r="O122" s="45" t="s">
        <v>182</v>
      </c>
      <c r="P122" s="45">
        <v>232</v>
      </c>
      <c r="Q122" s="45" t="s">
        <v>182</v>
      </c>
      <c r="R122" s="245">
        <f t="shared" si="2"/>
        <v>567</v>
      </c>
    </row>
    <row r="123" spans="1:42" ht="11.1" customHeight="1" x14ac:dyDescent="0.25">
      <c r="A123" s="44" t="s">
        <v>71</v>
      </c>
      <c r="B123" s="43" t="s">
        <v>23</v>
      </c>
      <c r="C123" s="45" t="s">
        <v>182</v>
      </c>
      <c r="D123" s="45" t="s">
        <v>182</v>
      </c>
      <c r="E123" s="45" t="s">
        <v>182</v>
      </c>
      <c r="F123" s="45">
        <v>1</v>
      </c>
      <c r="G123" s="45">
        <v>21923</v>
      </c>
      <c r="H123" s="45">
        <v>39977</v>
      </c>
      <c r="I123" s="45" t="s">
        <v>182</v>
      </c>
      <c r="J123" s="45">
        <v>278</v>
      </c>
      <c r="K123" s="45">
        <v>35940</v>
      </c>
      <c r="L123" s="45" t="s">
        <v>182</v>
      </c>
      <c r="M123" s="45" t="s">
        <v>182</v>
      </c>
      <c r="N123" s="45" t="s">
        <v>182</v>
      </c>
      <c r="O123" s="45" t="s">
        <v>182</v>
      </c>
      <c r="P123" s="45" t="s">
        <v>182</v>
      </c>
      <c r="Q123" s="45">
        <v>206</v>
      </c>
      <c r="R123" s="245">
        <f t="shared" si="2"/>
        <v>98325</v>
      </c>
    </row>
    <row r="124" spans="1:42" ht="11.1" customHeight="1" x14ac:dyDescent="0.25">
      <c r="A124" s="44" t="s">
        <v>71</v>
      </c>
      <c r="B124" s="43" t="s">
        <v>24</v>
      </c>
      <c r="C124" s="45" t="s">
        <v>182</v>
      </c>
      <c r="D124" s="45" t="s">
        <v>182</v>
      </c>
      <c r="E124" s="45" t="s">
        <v>182</v>
      </c>
      <c r="F124" s="45">
        <v>1</v>
      </c>
      <c r="G124" s="45">
        <v>15658</v>
      </c>
      <c r="H124" s="45">
        <v>31341</v>
      </c>
      <c r="I124" s="45" t="s">
        <v>182</v>
      </c>
      <c r="J124" s="45">
        <v>235</v>
      </c>
      <c r="K124" s="45">
        <v>34923</v>
      </c>
      <c r="L124" s="45" t="s">
        <v>182</v>
      </c>
      <c r="M124" s="45" t="s">
        <v>182</v>
      </c>
      <c r="N124" s="45" t="s">
        <v>182</v>
      </c>
      <c r="O124" s="45" t="s">
        <v>182</v>
      </c>
      <c r="P124" s="45" t="s">
        <v>182</v>
      </c>
      <c r="Q124" s="45">
        <v>162</v>
      </c>
      <c r="R124" s="245">
        <f t="shared" si="2"/>
        <v>82320</v>
      </c>
    </row>
    <row r="125" spans="1:42" ht="11.1" customHeight="1" x14ac:dyDescent="0.25">
      <c r="A125" s="44" t="s">
        <v>132</v>
      </c>
      <c r="B125" s="43" t="s">
        <v>23</v>
      </c>
      <c r="C125" s="45" t="s">
        <v>182</v>
      </c>
      <c r="D125" s="45" t="s">
        <v>182</v>
      </c>
      <c r="E125" s="45" t="s">
        <v>182</v>
      </c>
      <c r="F125" s="45" t="s">
        <v>182</v>
      </c>
      <c r="G125" s="45" t="s">
        <v>182</v>
      </c>
      <c r="H125" s="45" t="s">
        <v>182</v>
      </c>
      <c r="I125" s="45" t="s">
        <v>182</v>
      </c>
      <c r="J125" s="45" t="s">
        <v>182</v>
      </c>
      <c r="K125" s="45" t="s">
        <v>182</v>
      </c>
      <c r="L125" s="45" t="s">
        <v>182</v>
      </c>
      <c r="M125" s="45" t="s">
        <v>182</v>
      </c>
      <c r="N125" s="45">
        <v>2781</v>
      </c>
      <c r="O125" s="45" t="s">
        <v>182</v>
      </c>
      <c r="P125" s="45" t="s">
        <v>182</v>
      </c>
      <c r="Q125" s="45" t="s">
        <v>182</v>
      </c>
      <c r="R125" s="245">
        <f t="shared" si="2"/>
        <v>2781</v>
      </c>
    </row>
    <row r="126" spans="1:42" ht="11.1" customHeight="1" x14ac:dyDescent="0.25">
      <c r="A126" s="44" t="s">
        <v>132</v>
      </c>
      <c r="B126" s="43" t="s">
        <v>24</v>
      </c>
      <c r="C126" s="45" t="s">
        <v>182</v>
      </c>
      <c r="D126" s="45" t="s">
        <v>182</v>
      </c>
      <c r="E126" s="45" t="s">
        <v>182</v>
      </c>
      <c r="F126" s="45" t="s">
        <v>182</v>
      </c>
      <c r="G126" s="45" t="s">
        <v>182</v>
      </c>
      <c r="H126" s="45" t="s">
        <v>182</v>
      </c>
      <c r="I126" s="45" t="s">
        <v>182</v>
      </c>
      <c r="J126" s="45" t="s">
        <v>182</v>
      </c>
      <c r="K126" s="45" t="s">
        <v>182</v>
      </c>
      <c r="L126" s="45" t="s">
        <v>182</v>
      </c>
      <c r="M126" s="45" t="s">
        <v>182</v>
      </c>
      <c r="N126" s="45">
        <v>1821</v>
      </c>
      <c r="O126" s="45" t="s">
        <v>182</v>
      </c>
      <c r="P126" s="45" t="s">
        <v>182</v>
      </c>
      <c r="Q126" s="45" t="s">
        <v>182</v>
      </c>
      <c r="R126" s="245">
        <f t="shared" si="2"/>
        <v>1821</v>
      </c>
    </row>
    <row r="127" spans="1:42" ht="11.1" customHeight="1" x14ac:dyDescent="0.25">
      <c r="A127" s="44" t="s">
        <v>73</v>
      </c>
      <c r="B127" s="43" t="s">
        <v>23</v>
      </c>
      <c r="C127" s="45" t="s">
        <v>182</v>
      </c>
      <c r="D127" s="45" t="s">
        <v>182</v>
      </c>
      <c r="E127" s="45">
        <f>(211+21)</f>
        <v>232</v>
      </c>
      <c r="F127" s="45">
        <v>12</v>
      </c>
      <c r="G127" s="45">
        <f>(51+14)</f>
        <v>65</v>
      </c>
      <c r="H127" s="45" t="s">
        <v>182</v>
      </c>
      <c r="I127" s="45" t="s">
        <v>182</v>
      </c>
      <c r="J127" s="45" t="s">
        <v>182</v>
      </c>
      <c r="K127" s="45" t="s">
        <v>182</v>
      </c>
      <c r="L127" s="45" t="s">
        <v>182</v>
      </c>
      <c r="M127" s="45">
        <v>1</v>
      </c>
      <c r="N127" s="45" t="s">
        <v>182</v>
      </c>
      <c r="O127" s="45" t="s">
        <v>182</v>
      </c>
      <c r="P127" s="45" t="s">
        <v>182</v>
      </c>
      <c r="Q127" s="45" t="s">
        <v>182</v>
      </c>
      <c r="R127" s="245">
        <f t="shared" si="2"/>
        <v>310</v>
      </c>
    </row>
    <row r="128" spans="1:42" ht="11.1" customHeight="1" x14ac:dyDescent="0.25">
      <c r="A128" s="44" t="s">
        <v>73</v>
      </c>
      <c r="B128" s="43" t="s">
        <v>24</v>
      </c>
      <c r="C128" s="45" t="s">
        <v>182</v>
      </c>
      <c r="D128" s="45" t="s">
        <v>182</v>
      </c>
      <c r="E128" s="45">
        <f>(69+6)</f>
        <v>75</v>
      </c>
      <c r="F128" s="45">
        <v>3</v>
      </c>
      <c r="G128" s="45">
        <f>(17+4)</f>
        <v>21</v>
      </c>
      <c r="H128" s="45" t="s">
        <v>182</v>
      </c>
      <c r="I128" s="45" t="s">
        <v>182</v>
      </c>
      <c r="J128" s="45" t="s">
        <v>182</v>
      </c>
      <c r="K128" s="45" t="s">
        <v>182</v>
      </c>
      <c r="L128" s="45" t="s">
        <v>182</v>
      </c>
      <c r="M128" s="45" t="s">
        <v>182</v>
      </c>
      <c r="N128" s="45" t="s">
        <v>182</v>
      </c>
      <c r="O128" s="45" t="s">
        <v>182</v>
      </c>
      <c r="P128" s="45" t="s">
        <v>182</v>
      </c>
      <c r="Q128" s="45" t="s">
        <v>182</v>
      </c>
      <c r="R128" s="245">
        <f t="shared" si="2"/>
        <v>99</v>
      </c>
    </row>
    <row r="129" spans="1:18" ht="11.1" customHeight="1" x14ac:dyDescent="0.25">
      <c r="A129" s="44" t="s">
        <v>74</v>
      </c>
      <c r="B129" s="43" t="s">
        <v>23</v>
      </c>
      <c r="C129" s="45" t="s">
        <v>182</v>
      </c>
      <c r="D129" s="45" t="s">
        <v>182</v>
      </c>
      <c r="E129" s="45" t="s">
        <v>182</v>
      </c>
      <c r="F129" s="45" t="s">
        <v>182</v>
      </c>
      <c r="G129" s="45">
        <v>2</v>
      </c>
      <c r="H129" s="45" t="s">
        <v>182</v>
      </c>
      <c r="I129" s="45" t="s">
        <v>182</v>
      </c>
      <c r="J129" s="45" t="s">
        <v>182</v>
      </c>
      <c r="K129" s="45" t="s">
        <v>182</v>
      </c>
      <c r="L129" s="45" t="s">
        <v>182</v>
      </c>
      <c r="M129" s="45" t="s">
        <v>182</v>
      </c>
      <c r="N129" s="45" t="s">
        <v>182</v>
      </c>
      <c r="O129" s="45" t="s">
        <v>182</v>
      </c>
      <c r="P129" s="45" t="s">
        <v>182</v>
      </c>
      <c r="Q129" s="45" t="s">
        <v>182</v>
      </c>
      <c r="R129" s="245">
        <f t="shared" si="2"/>
        <v>2</v>
      </c>
    </row>
    <row r="130" spans="1:18" ht="11.1" customHeight="1" x14ac:dyDescent="0.25">
      <c r="A130" s="44" t="s">
        <v>74</v>
      </c>
      <c r="B130" s="43" t="s">
        <v>24</v>
      </c>
      <c r="C130" s="45" t="s">
        <v>182</v>
      </c>
      <c r="D130" s="45" t="s">
        <v>182</v>
      </c>
      <c r="E130" s="45" t="s">
        <v>182</v>
      </c>
      <c r="F130" s="45" t="s">
        <v>182</v>
      </c>
      <c r="G130" s="45" t="s">
        <v>182</v>
      </c>
      <c r="H130" s="45" t="s">
        <v>182</v>
      </c>
      <c r="I130" s="45" t="s">
        <v>182</v>
      </c>
      <c r="J130" s="45" t="s">
        <v>182</v>
      </c>
      <c r="K130" s="45" t="s">
        <v>182</v>
      </c>
      <c r="L130" s="45" t="s">
        <v>182</v>
      </c>
      <c r="M130" s="45" t="s">
        <v>182</v>
      </c>
      <c r="N130" s="45" t="s">
        <v>182</v>
      </c>
      <c r="O130" s="45" t="s">
        <v>182</v>
      </c>
      <c r="P130" s="45" t="s">
        <v>182</v>
      </c>
      <c r="Q130" s="45" t="s">
        <v>182</v>
      </c>
      <c r="R130" s="245">
        <f t="shared" si="2"/>
        <v>0</v>
      </c>
    </row>
    <row r="131" spans="1:18" ht="11.1" customHeight="1" x14ac:dyDescent="0.25">
      <c r="A131" s="44" t="s">
        <v>75</v>
      </c>
      <c r="B131" s="43" t="s">
        <v>23</v>
      </c>
      <c r="C131" s="45" t="s">
        <v>182</v>
      </c>
      <c r="D131" s="45">
        <v>12</v>
      </c>
      <c r="E131" s="45">
        <v>3</v>
      </c>
      <c r="F131" s="45">
        <v>28</v>
      </c>
      <c r="G131" s="45">
        <v>96</v>
      </c>
      <c r="H131" s="45">
        <v>3</v>
      </c>
      <c r="I131" s="45" t="s">
        <v>182</v>
      </c>
      <c r="J131" s="45" t="s">
        <v>182</v>
      </c>
      <c r="K131" s="45">
        <v>14</v>
      </c>
      <c r="L131" s="45" t="s">
        <v>182</v>
      </c>
      <c r="M131" s="45">
        <v>11</v>
      </c>
      <c r="N131" s="45">
        <v>609</v>
      </c>
      <c r="O131" s="45" t="s">
        <v>182</v>
      </c>
      <c r="P131" s="45" t="s">
        <v>182</v>
      </c>
      <c r="Q131" s="45">
        <v>1</v>
      </c>
      <c r="R131" s="245">
        <f t="shared" si="2"/>
        <v>777</v>
      </c>
    </row>
    <row r="132" spans="1:18" ht="11.1" customHeight="1" x14ac:dyDescent="0.25">
      <c r="A132" s="44" t="s">
        <v>75</v>
      </c>
      <c r="B132" s="43" t="s">
        <v>24</v>
      </c>
      <c r="C132" s="45" t="s">
        <v>182</v>
      </c>
      <c r="D132" s="45">
        <v>2</v>
      </c>
      <c r="E132" s="45">
        <v>1</v>
      </c>
      <c r="F132" s="45">
        <v>8</v>
      </c>
      <c r="G132" s="45">
        <v>35</v>
      </c>
      <c r="H132" s="45" t="s">
        <v>182</v>
      </c>
      <c r="I132" s="45" t="s">
        <v>182</v>
      </c>
      <c r="J132" s="45" t="s">
        <v>182</v>
      </c>
      <c r="K132" s="45">
        <v>13</v>
      </c>
      <c r="L132" s="45" t="s">
        <v>182</v>
      </c>
      <c r="M132" s="45">
        <v>11</v>
      </c>
      <c r="N132" s="45">
        <v>232</v>
      </c>
      <c r="O132" s="45" t="s">
        <v>182</v>
      </c>
      <c r="P132" s="45" t="s">
        <v>182</v>
      </c>
      <c r="Q132" s="45">
        <v>1</v>
      </c>
      <c r="R132" s="245">
        <f t="shared" si="2"/>
        <v>303</v>
      </c>
    </row>
    <row r="133" spans="1:18" ht="11.1" customHeight="1" x14ac:dyDescent="0.25">
      <c r="A133" s="44" t="s">
        <v>76</v>
      </c>
      <c r="B133" s="43" t="s">
        <v>23</v>
      </c>
      <c r="C133" s="45" t="s">
        <v>182</v>
      </c>
      <c r="D133" s="45" t="s">
        <v>182</v>
      </c>
      <c r="E133" s="45" t="s">
        <v>182</v>
      </c>
      <c r="F133" s="45" t="s">
        <v>182</v>
      </c>
      <c r="G133" s="45">
        <v>78</v>
      </c>
      <c r="H133" s="45" t="s">
        <v>182</v>
      </c>
      <c r="I133" s="45" t="s">
        <v>182</v>
      </c>
      <c r="J133" s="45" t="s">
        <v>182</v>
      </c>
      <c r="K133" s="45" t="s">
        <v>182</v>
      </c>
      <c r="L133" s="45" t="s">
        <v>182</v>
      </c>
      <c r="M133" s="45" t="s">
        <v>182</v>
      </c>
      <c r="N133" s="45">
        <v>91</v>
      </c>
      <c r="O133" s="45" t="s">
        <v>182</v>
      </c>
      <c r="P133" s="45" t="s">
        <v>182</v>
      </c>
      <c r="Q133" s="45">
        <v>1</v>
      </c>
      <c r="R133" s="245">
        <f t="shared" si="2"/>
        <v>170</v>
      </c>
    </row>
    <row r="134" spans="1:18" ht="11.1" customHeight="1" x14ac:dyDescent="0.25">
      <c r="A134" s="44" t="s">
        <v>76</v>
      </c>
      <c r="B134" s="43" t="s">
        <v>24</v>
      </c>
      <c r="C134" s="45" t="s">
        <v>182</v>
      </c>
      <c r="D134" s="45" t="s">
        <v>182</v>
      </c>
      <c r="E134" s="45" t="s">
        <v>182</v>
      </c>
      <c r="F134" s="45" t="s">
        <v>182</v>
      </c>
      <c r="G134" s="45">
        <v>21</v>
      </c>
      <c r="H134" s="45" t="s">
        <v>182</v>
      </c>
      <c r="I134" s="45" t="s">
        <v>182</v>
      </c>
      <c r="J134" s="45" t="s">
        <v>182</v>
      </c>
      <c r="K134" s="45" t="s">
        <v>182</v>
      </c>
      <c r="L134" s="45" t="s">
        <v>182</v>
      </c>
      <c r="M134" s="45" t="s">
        <v>182</v>
      </c>
      <c r="N134" s="45">
        <v>37</v>
      </c>
      <c r="O134" s="45" t="s">
        <v>182</v>
      </c>
      <c r="P134" s="45" t="s">
        <v>182</v>
      </c>
      <c r="Q134" s="45">
        <v>1</v>
      </c>
      <c r="R134" s="245">
        <f t="shared" si="2"/>
        <v>59</v>
      </c>
    </row>
    <row r="135" spans="1:18" ht="11.1" customHeight="1" x14ac:dyDescent="0.25">
      <c r="A135" s="44" t="s">
        <v>77</v>
      </c>
      <c r="B135" s="43" t="s">
        <v>23</v>
      </c>
      <c r="C135" s="45" t="s">
        <v>182</v>
      </c>
      <c r="D135" s="45" t="s">
        <v>182</v>
      </c>
      <c r="E135" s="45" t="s">
        <v>182</v>
      </c>
      <c r="F135" s="45" t="s">
        <v>182</v>
      </c>
      <c r="G135" s="45" t="s">
        <v>182</v>
      </c>
      <c r="H135" s="45" t="s">
        <v>182</v>
      </c>
      <c r="I135" s="45" t="s">
        <v>182</v>
      </c>
      <c r="J135" s="45" t="s">
        <v>182</v>
      </c>
      <c r="K135" s="45">
        <v>2384</v>
      </c>
      <c r="L135" s="45" t="s">
        <v>182</v>
      </c>
      <c r="M135" s="45">
        <v>72</v>
      </c>
      <c r="N135" s="45">
        <v>251</v>
      </c>
      <c r="O135" s="45" t="s">
        <v>182</v>
      </c>
      <c r="P135" s="45" t="s">
        <v>182</v>
      </c>
      <c r="Q135" s="45" t="s">
        <v>182</v>
      </c>
      <c r="R135" s="245">
        <f t="shared" si="2"/>
        <v>2707</v>
      </c>
    </row>
    <row r="136" spans="1:18" ht="11.1" customHeight="1" x14ac:dyDescent="0.25">
      <c r="A136" s="44" t="s">
        <v>77</v>
      </c>
      <c r="B136" s="43" t="s">
        <v>24</v>
      </c>
      <c r="C136" s="45" t="s">
        <v>182</v>
      </c>
      <c r="D136" s="45" t="s">
        <v>182</v>
      </c>
      <c r="E136" s="45" t="s">
        <v>182</v>
      </c>
      <c r="F136" s="45" t="s">
        <v>182</v>
      </c>
      <c r="G136" s="45" t="s">
        <v>182</v>
      </c>
      <c r="H136" s="45" t="s">
        <v>182</v>
      </c>
      <c r="I136" s="45" t="s">
        <v>182</v>
      </c>
      <c r="J136" s="45" t="s">
        <v>182</v>
      </c>
      <c r="K136" s="45">
        <v>1034</v>
      </c>
      <c r="L136" s="45" t="s">
        <v>182</v>
      </c>
      <c r="M136" s="45">
        <v>32</v>
      </c>
      <c r="N136" s="45">
        <v>91</v>
      </c>
      <c r="O136" s="45" t="s">
        <v>182</v>
      </c>
      <c r="P136" s="45" t="s">
        <v>182</v>
      </c>
      <c r="Q136" s="45" t="s">
        <v>182</v>
      </c>
      <c r="R136" s="245">
        <f t="shared" si="2"/>
        <v>1157</v>
      </c>
    </row>
    <row r="137" spans="1:18" ht="11.1" customHeight="1" x14ac:dyDescent="0.25">
      <c r="A137" s="44" t="s">
        <v>78</v>
      </c>
      <c r="B137" s="43" t="s">
        <v>23</v>
      </c>
      <c r="C137" s="45" t="s">
        <v>182</v>
      </c>
      <c r="D137" s="45" t="s">
        <v>182</v>
      </c>
      <c r="E137" s="45" t="s">
        <v>182</v>
      </c>
      <c r="F137" s="45">
        <v>3</v>
      </c>
      <c r="G137" s="45">
        <v>2097</v>
      </c>
      <c r="H137" s="45" t="s">
        <v>182</v>
      </c>
      <c r="I137" s="45" t="s">
        <v>182</v>
      </c>
      <c r="J137" s="45" t="s">
        <v>182</v>
      </c>
      <c r="K137" s="45" t="s">
        <v>182</v>
      </c>
      <c r="L137" s="45" t="s">
        <v>182</v>
      </c>
      <c r="M137" s="45" t="s">
        <v>182</v>
      </c>
      <c r="N137" s="45" t="s">
        <v>182</v>
      </c>
      <c r="O137" s="45" t="s">
        <v>182</v>
      </c>
      <c r="P137" s="45" t="s">
        <v>182</v>
      </c>
      <c r="Q137" s="45" t="s">
        <v>182</v>
      </c>
      <c r="R137" s="245">
        <f t="shared" si="2"/>
        <v>2100</v>
      </c>
    </row>
    <row r="138" spans="1:18" ht="11.1" customHeight="1" x14ac:dyDescent="0.25">
      <c r="A138" s="44" t="s">
        <v>78</v>
      </c>
      <c r="B138" s="43" t="s">
        <v>24</v>
      </c>
      <c r="C138" s="45" t="s">
        <v>182</v>
      </c>
      <c r="D138" s="45" t="s">
        <v>182</v>
      </c>
      <c r="E138" s="45" t="s">
        <v>182</v>
      </c>
      <c r="F138" s="45" t="s">
        <v>182</v>
      </c>
      <c r="G138" s="45">
        <v>602</v>
      </c>
      <c r="H138" s="45" t="s">
        <v>182</v>
      </c>
      <c r="I138" s="45" t="s">
        <v>182</v>
      </c>
      <c r="J138" s="45" t="s">
        <v>182</v>
      </c>
      <c r="K138" s="45" t="s">
        <v>182</v>
      </c>
      <c r="L138" s="45" t="s">
        <v>182</v>
      </c>
      <c r="M138" s="45" t="s">
        <v>182</v>
      </c>
      <c r="N138" s="45" t="s">
        <v>182</v>
      </c>
      <c r="O138" s="45" t="s">
        <v>182</v>
      </c>
      <c r="P138" s="45" t="s">
        <v>182</v>
      </c>
      <c r="Q138" s="45" t="s">
        <v>182</v>
      </c>
      <c r="R138" s="245">
        <f t="shared" si="2"/>
        <v>602</v>
      </c>
    </row>
    <row r="139" spans="1:18" ht="11.1" customHeight="1" x14ac:dyDescent="0.25">
      <c r="A139" s="44" t="s">
        <v>79</v>
      </c>
      <c r="B139" s="43" t="s">
        <v>23</v>
      </c>
      <c r="C139" s="45" t="s">
        <v>182</v>
      </c>
      <c r="D139" s="45" t="s">
        <v>182</v>
      </c>
      <c r="E139" s="45" t="s">
        <v>182</v>
      </c>
      <c r="F139" s="45" t="s">
        <v>182</v>
      </c>
      <c r="G139" s="45" t="s">
        <v>182</v>
      </c>
      <c r="H139" s="45" t="s">
        <v>182</v>
      </c>
      <c r="I139" s="45" t="s">
        <v>182</v>
      </c>
      <c r="J139" s="45" t="s">
        <v>182</v>
      </c>
      <c r="K139" s="45" t="s">
        <v>182</v>
      </c>
      <c r="L139" s="45" t="s">
        <v>182</v>
      </c>
      <c r="M139" s="45" t="s">
        <v>182</v>
      </c>
      <c r="N139" s="45" t="s">
        <v>182</v>
      </c>
      <c r="O139" s="45" t="s">
        <v>182</v>
      </c>
      <c r="P139" s="45">
        <v>601</v>
      </c>
      <c r="Q139" s="45" t="s">
        <v>182</v>
      </c>
      <c r="R139" s="245">
        <f t="shared" si="2"/>
        <v>601</v>
      </c>
    </row>
    <row r="140" spans="1:18" ht="11.1" customHeight="1" x14ac:dyDescent="0.25">
      <c r="A140" s="44" t="s">
        <v>79</v>
      </c>
      <c r="B140" s="43" t="s">
        <v>24</v>
      </c>
      <c r="C140" s="45" t="s">
        <v>182</v>
      </c>
      <c r="D140" s="45" t="s">
        <v>182</v>
      </c>
      <c r="E140" s="45" t="s">
        <v>182</v>
      </c>
      <c r="F140" s="45" t="s">
        <v>182</v>
      </c>
      <c r="G140" s="45" t="s">
        <v>182</v>
      </c>
      <c r="H140" s="45" t="s">
        <v>182</v>
      </c>
      <c r="I140" s="45" t="s">
        <v>182</v>
      </c>
      <c r="J140" s="45" t="s">
        <v>182</v>
      </c>
      <c r="K140" s="45" t="s">
        <v>182</v>
      </c>
      <c r="L140" s="45" t="s">
        <v>182</v>
      </c>
      <c r="M140" s="45" t="s">
        <v>182</v>
      </c>
      <c r="N140" s="45" t="s">
        <v>182</v>
      </c>
      <c r="O140" s="45" t="s">
        <v>182</v>
      </c>
      <c r="P140" s="45">
        <v>123</v>
      </c>
      <c r="Q140" s="45" t="s">
        <v>182</v>
      </c>
      <c r="R140" s="245">
        <f t="shared" si="2"/>
        <v>123</v>
      </c>
    </row>
    <row r="141" spans="1:18" ht="11.1" customHeight="1" x14ac:dyDescent="0.25">
      <c r="A141" s="44" t="s">
        <v>81</v>
      </c>
      <c r="B141" s="43" t="s">
        <v>23</v>
      </c>
      <c r="C141" s="45" t="s">
        <v>182</v>
      </c>
      <c r="D141" s="45">
        <v>158</v>
      </c>
      <c r="E141" s="45">
        <v>733</v>
      </c>
      <c r="F141" s="45">
        <v>146</v>
      </c>
      <c r="G141" s="45">
        <v>55</v>
      </c>
      <c r="H141" s="45" t="s">
        <v>182</v>
      </c>
      <c r="I141" s="45" t="s">
        <v>182</v>
      </c>
      <c r="J141" s="45" t="s">
        <v>182</v>
      </c>
      <c r="K141" s="45" t="s">
        <v>182</v>
      </c>
      <c r="L141" s="45" t="s">
        <v>182</v>
      </c>
      <c r="M141" s="45" t="s">
        <v>182</v>
      </c>
      <c r="N141" s="45">
        <v>10</v>
      </c>
      <c r="O141" s="45" t="s">
        <v>182</v>
      </c>
      <c r="P141" s="45" t="s">
        <v>182</v>
      </c>
      <c r="Q141" s="45" t="s">
        <v>182</v>
      </c>
      <c r="R141" s="245">
        <f t="shared" si="2"/>
        <v>1102</v>
      </c>
    </row>
    <row r="142" spans="1:18" ht="11.1" customHeight="1" x14ac:dyDescent="0.25">
      <c r="A142" s="44" t="s">
        <v>81</v>
      </c>
      <c r="B142" s="43" t="s">
        <v>24</v>
      </c>
      <c r="C142" s="45" t="s">
        <v>182</v>
      </c>
      <c r="D142" s="45">
        <v>150</v>
      </c>
      <c r="E142" s="45">
        <v>660</v>
      </c>
      <c r="F142" s="45">
        <v>144</v>
      </c>
      <c r="G142" s="45">
        <v>51</v>
      </c>
      <c r="H142" s="45" t="s">
        <v>182</v>
      </c>
      <c r="I142" s="45" t="s">
        <v>182</v>
      </c>
      <c r="J142" s="45" t="s">
        <v>182</v>
      </c>
      <c r="K142" s="45" t="s">
        <v>182</v>
      </c>
      <c r="L142" s="45" t="s">
        <v>182</v>
      </c>
      <c r="M142" s="45" t="s">
        <v>182</v>
      </c>
      <c r="N142" s="45">
        <v>8</v>
      </c>
      <c r="O142" s="45" t="s">
        <v>182</v>
      </c>
      <c r="P142" s="45" t="s">
        <v>182</v>
      </c>
      <c r="Q142" s="45" t="s">
        <v>182</v>
      </c>
      <c r="R142" s="245">
        <f t="shared" si="2"/>
        <v>1013</v>
      </c>
    </row>
    <row r="143" spans="1:18" ht="11.1" customHeight="1" x14ac:dyDescent="0.25">
      <c r="A143" s="44" t="s">
        <v>82</v>
      </c>
      <c r="B143" s="43" t="s">
        <v>23</v>
      </c>
      <c r="C143" s="45" t="s">
        <v>182</v>
      </c>
      <c r="D143" s="45" t="s">
        <v>182</v>
      </c>
      <c r="E143" s="45" t="s">
        <v>182</v>
      </c>
      <c r="F143" s="45" t="s">
        <v>182</v>
      </c>
      <c r="G143" s="45" t="s">
        <v>182</v>
      </c>
      <c r="H143" s="45" t="s">
        <v>182</v>
      </c>
      <c r="I143" s="45" t="s">
        <v>182</v>
      </c>
      <c r="J143" s="45" t="s">
        <v>182</v>
      </c>
      <c r="K143" s="45">
        <v>2</v>
      </c>
      <c r="L143" s="45" t="s">
        <v>182</v>
      </c>
      <c r="M143" s="45" t="s">
        <v>182</v>
      </c>
      <c r="N143" s="45">
        <v>460</v>
      </c>
      <c r="O143" s="45" t="s">
        <v>182</v>
      </c>
      <c r="P143" s="45">
        <v>2</v>
      </c>
      <c r="Q143" s="45" t="s">
        <v>182</v>
      </c>
      <c r="R143" s="245">
        <f t="shared" si="2"/>
        <v>464</v>
      </c>
    </row>
    <row r="144" spans="1:18" ht="11.1" customHeight="1" x14ac:dyDescent="0.25">
      <c r="A144" s="44" t="s">
        <v>82</v>
      </c>
      <c r="B144" s="43" t="s">
        <v>24</v>
      </c>
      <c r="C144" s="45" t="s">
        <v>182</v>
      </c>
      <c r="D144" s="45" t="s">
        <v>182</v>
      </c>
      <c r="E144" s="45" t="s">
        <v>182</v>
      </c>
      <c r="F144" s="45" t="s">
        <v>182</v>
      </c>
      <c r="G144" s="45" t="s">
        <v>182</v>
      </c>
      <c r="H144" s="45" t="s">
        <v>182</v>
      </c>
      <c r="I144" s="45" t="s">
        <v>182</v>
      </c>
      <c r="J144" s="45" t="s">
        <v>182</v>
      </c>
      <c r="K144" s="45">
        <v>2</v>
      </c>
      <c r="L144" s="45" t="s">
        <v>182</v>
      </c>
      <c r="M144" s="45" t="s">
        <v>182</v>
      </c>
      <c r="N144" s="45">
        <v>401</v>
      </c>
      <c r="O144" s="45" t="s">
        <v>182</v>
      </c>
      <c r="P144" s="45">
        <v>2</v>
      </c>
      <c r="Q144" s="45" t="s">
        <v>182</v>
      </c>
      <c r="R144" s="245">
        <f t="shared" si="2"/>
        <v>405</v>
      </c>
    </row>
    <row r="145" spans="1:18" ht="11.1" customHeight="1" x14ac:dyDescent="0.25">
      <c r="A145" s="44" t="s">
        <v>133</v>
      </c>
      <c r="B145" s="43" t="s">
        <v>23</v>
      </c>
      <c r="C145" s="45" t="s">
        <v>182</v>
      </c>
      <c r="D145" s="45" t="s">
        <v>182</v>
      </c>
      <c r="E145" s="45" t="s">
        <v>182</v>
      </c>
      <c r="F145" s="45" t="s">
        <v>182</v>
      </c>
      <c r="G145" s="45" t="s">
        <v>182</v>
      </c>
      <c r="H145" s="45" t="s">
        <v>182</v>
      </c>
      <c r="I145" s="45" t="s">
        <v>182</v>
      </c>
      <c r="J145" s="45" t="s">
        <v>182</v>
      </c>
      <c r="K145" s="45">
        <v>40</v>
      </c>
      <c r="L145" s="45" t="s">
        <v>182</v>
      </c>
      <c r="M145" s="45" t="s">
        <v>182</v>
      </c>
      <c r="N145" s="45">
        <v>149</v>
      </c>
      <c r="O145" s="45" t="s">
        <v>182</v>
      </c>
      <c r="P145" s="45" t="s">
        <v>182</v>
      </c>
      <c r="Q145" s="45" t="s">
        <v>182</v>
      </c>
      <c r="R145" s="245">
        <f t="shared" si="2"/>
        <v>189</v>
      </c>
    </row>
    <row r="146" spans="1:18" ht="11.1" customHeight="1" x14ac:dyDescent="0.25">
      <c r="A146" s="44" t="s">
        <v>133</v>
      </c>
      <c r="B146" s="43" t="s">
        <v>24</v>
      </c>
      <c r="C146" s="45" t="s">
        <v>182</v>
      </c>
      <c r="D146" s="45" t="s">
        <v>182</v>
      </c>
      <c r="E146" s="45" t="s">
        <v>182</v>
      </c>
      <c r="F146" s="45" t="s">
        <v>182</v>
      </c>
      <c r="G146" s="45" t="s">
        <v>182</v>
      </c>
      <c r="H146" s="45" t="s">
        <v>182</v>
      </c>
      <c r="I146" s="45" t="s">
        <v>182</v>
      </c>
      <c r="J146" s="45" t="s">
        <v>182</v>
      </c>
      <c r="K146" s="45">
        <v>7</v>
      </c>
      <c r="L146" s="45" t="s">
        <v>182</v>
      </c>
      <c r="M146" s="45" t="s">
        <v>182</v>
      </c>
      <c r="N146" s="45">
        <v>23</v>
      </c>
      <c r="O146" s="45" t="s">
        <v>182</v>
      </c>
      <c r="P146" s="45" t="s">
        <v>182</v>
      </c>
      <c r="Q146" s="45" t="s">
        <v>182</v>
      </c>
      <c r="R146" s="245">
        <f t="shared" si="2"/>
        <v>30</v>
      </c>
    </row>
    <row r="147" spans="1:18" ht="11.1" customHeight="1" x14ac:dyDescent="0.25">
      <c r="A147" s="44" t="s">
        <v>83</v>
      </c>
      <c r="B147" s="43" t="s">
        <v>23</v>
      </c>
      <c r="C147" s="45" t="s">
        <v>182</v>
      </c>
      <c r="D147" s="45" t="s">
        <v>182</v>
      </c>
      <c r="E147" s="45" t="s">
        <v>182</v>
      </c>
      <c r="F147" s="45" t="s">
        <v>182</v>
      </c>
      <c r="G147" s="45" t="s">
        <v>182</v>
      </c>
      <c r="H147" s="45" t="s">
        <v>182</v>
      </c>
      <c r="I147" s="45" t="s">
        <v>182</v>
      </c>
      <c r="J147" s="45" t="s">
        <v>182</v>
      </c>
      <c r="K147" s="45" t="s">
        <v>182</v>
      </c>
      <c r="L147" s="45" t="s">
        <v>182</v>
      </c>
      <c r="M147" s="45" t="s">
        <v>182</v>
      </c>
      <c r="N147" s="45">
        <v>481</v>
      </c>
      <c r="O147" s="45" t="s">
        <v>182</v>
      </c>
      <c r="P147" s="45" t="s">
        <v>182</v>
      </c>
      <c r="Q147" s="45" t="s">
        <v>182</v>
      </c>
      <c r="R147" s="245">
        <f t="shared" si="2"/>
        <v>481</v>
      </c>
    </row>
    <row r="148" spans="1:18" ht="11.1" customHeight="1" x14ac:dyDescent="0.25">
      <c r="A148" s="260" t="s">
        <v>83</v>
      </c>
      <c r="B148" s="262" t="s">
        <v>24</v>
      </c>
      <c r="C148" s="261" t="s">
        <v>182</v>
      </c>
      <c r="D148" s="261" t="s">
        <v>182</v>
      </c>
      <c r="E148" s="261" t="s">
        <v>182</v>
      </c>
      <c r="F148" s="261" t="s">
        <v>182</v>
      </c>
      <c r="G148" s="261" t="s">
        <v>182</v>
      </c>
      <c r="H148" s="261" t="s">
        <v>182</v>
      </c>
      <c r="I148" s="261" t="s">
        <v>182</v>
      </c>
      <c r="J148" s="261" t="s">
        <v>182</v>
      </c>
      <c r="K148" s="261" t="s">
        <v>182</v>
      </c>
      <c r="L148" s="261" t="s">
        <v>182</v>
      </c>
      <c r="M148" s="261" t="s">
        <v>182</v>
      </c>
      <c r="N148" s="261">
        <v>104</v>
      </c>
      <c r="O148" s="261" t="s">
        <v>182</v>
      </c>
      <c r="P148" s="261" t="s">
        <v>182</v>
      </c>
      <c r="Q148" s="261" t="s">
        <v>182</v>
      </c>
      <c r="R148" s="252">
        <f t="shared" si="2"/>
        <v>104</v>
      </c>
    </row>
    <row r="149" spans="1:18" ht="11.1" customHeight="1" x14ac:dyDescent="0.25">
      <c r="A149" s="44"/>
      <c r="B149" s="43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258"/>
    </row>
    <row r="150" spans="1:18" ht="11.1" customHeight="1" x14ac:dyDescent="0.25">
      <c r="A150" s="44" t="s">
        <v>84</v>
      </c>
      <c r="B150" s="43" t="s">
        <v>23</v>
      </c>
      <c r="C150" s="45" t="s">
        <v>182</v>
      </c>
      <c r="D150" s="45" t="s">
        <v>182</v>
      </c>
      <c r="E150" s="45" t="s">
        <v>182</v>
      </c>
      <c r="F150" s="45" t="s">
        <v>182</v>
      </c>
      <c r="G150" s="45">
        <v>2283</v>
      </c>
      <c r="H150" s="45">
        <v>1364</v>
      </c>
      <c r="I150" s="45" t="s">
        <v>182</v>
      </c>
      <c r="J150" s="45" t="s">
        <v>182</v>
      </c>
      <c r="K150" s="45">
        <v>44</v>
      </c>
      <c r="L150" s="45" t="s">
        <v>182</v>
      </c>
      <c r="M150" s="45" t="s">
        <v>182</v>
      </c>
      <c r="N150" s="45" t="s">
        <v>182</v>
      </c>
      <c r="O150" s="45" t="s">
        <v>182</v>
      </c>
      <c r="P150" s="45" t="s">
        <v>182</v>
      </c>
      <c r="Q150" s="45" t="s">
        <v>182</v>
      </c>
      <c r="R150" s="245">
        <f t="shared" si="2"/>
        <v>3691</v>
      </c>
    </row>
    <row r="151" spans="1:18" ht="11.1" customHeight="1" x14ac:dyDescent="0.25">
      <c r="A151" s="44" t="s">
        <v>84</v>
      </c>
      <c r="B151" s="43" t="s">
        <v>24</v>
      </c>
      <c r="C151" s="45" t="s">
        <v>182</v>
      </c>
      <c r="D151" s="45" t="s">
        <v>182</v>
      </c>
      <c r="E151" s="45" t="s">
        <v>182</v>
      </c>
      <c r="F151" s="45" t="s">
        <v>182</v>
      </c>
      <c r="G151" s="45">
        <v>539</v>
      </c>
      <c r="H151" s="45">
        <v>318</v>
      </c>
      <c r="I151" s="45" t="s">
        <v>182</v>
      </c>
      <c r="J151" s="45" t="s">
        <v>182</v>
      </c>
      <c r="K151" s="45">
        <v>9</v>
      </c>
      <c r="L151" s="45" t="s">
        <v>182</v>
      </c>
      <c r="M151" s="45" t="s">
        <v>182</v>
      </c>
      <c r="N151" s="45" t="s">
        <v>182</v>
      </c>
      <c r="O151" s="45" t="s">
        <v>182</v>
      </c>
      <c r="P151" s="45" t="s">
        <v>182</v>
      </c>
      <c r="Q151" s="45" t="s">
        <v>182</v>
      </c>
      <c r="R151" s="245">
        <f t="shared" si="2"/>
        <v>866</v>
      </c>
    </row>
    <row r="152" spans="1:18" ht="11.1" customHeight="1" x14ac:dyDescent="0.25">
      <c r="A152" s="266" t="s">
        <v>134</v>
      </c>
      <c r="B152" s="43" t="s">
        <v>23</v>
      </c>
      <c r="C152" s="45" t="s">
        <v>182</v>
      </c>
      <c r="D152" s="45" t="s">
        <v>182</v>
      </c>
      <c r="E152" s="45" t="s">
        <v>182</v>
      </c>
      <c r="F152" s="45" t="s">
        <v>182</v>
      </c>
      <c r="G152" s="45" t="s">
        <v>182</v>
      </c>
      <c r="H152" s="45">
        <v>2</v>
      </c>
      <c r="I152" s="45" t="s">
        <v>182</v>
      </c>
      <c r="J152" s="45" t="s">
        <v>182</v>
      </c>
      <c r="K152" s="45" t="s">
        <v>182</v>
      </c>
      <c r="L152" s="45" t="s">
        <v>182</v>
      </c>
      <c r="M152" s="45" t="s">
        <v>182</v>
      </c>
      <c r="N152" s="45" t="s">
        <v>182</v>
      </c>
      <c r="O152" s="45" t="s">
        <v>182</v>
      </c>
      <c r="P152" s="45" t="s">
        <v>182</v>
      </c>
      <c r="Q152" s="45" t="s">
        <v>182</v>
      </c>
      <c r="R152" s="245">
        <f t="shared" si="2"/>
        <v>2</v>
      </c>
    </row>
    <row r="153" spans="1:18" ht="11.1" customHeight="1" x14ac:dyDescent="0.25">
      <c r="A153" s="266" t="s">
        <v>134</v>
      </c>
      <c r="B153" s="43" t="s">
        <v>24</v>
      </c>
      <c r="C153" s="45" t="s">
        <v>182</v>
      </c>
      <c r="D153" s="45" t="s">
        <v>182</v>
      </c>
      <c r="E153" s="45" t="s">
        <v>182</v>
      </c>
      <c r="F153" s="45" t="s">
        <v>182</v>
      </c>
      <c r="G153" s="45" t="s">
        <v>182</v>
      </c>
      <c r="H153" s="45" t="s">
        <v>182</v>
      </c>
      <c r="I153" s="45" t="s">
        <v>182</v>
      </c>
      <c r="J153" s="45" t="s">
        <v>182</v>
      </c>
      <c r="K153" s="45" t="s">
        <v>182</v>
      </c>
      <c r="L153" s="45" t="s">
        <v>182</v>
      </c>
      <c r="M153" s="45" t="s">
        <v>182</v>
      </c>
      <c r="N153" s="45" t="s">
        <v>182</v>
      </c>
      <c r="O153" s="45" t="s">
        <v>182</v>
      </c>
      <c r="P153" s="45" t="s">
        <v>182</v>
      </c>
      <c r="Q153" s="45" t="s">
        <v>182</v>
      </c>
      <c r="R153" s="245">
        <f t="shared" si="2"/>
        <v>0</v>
      </c>
    </row>
    <row r="154" spans="1:18" ht="11.1" customHeight="1" x14ac:dyDescent="0.25">
      <c r="A154" s="44" t="s">
        <v>85</v>
      </c>
      <c r="B154" s="43" t="s">
        <v>23</v>
      </c>
      <c r="C154" s="45" t="s">
        <v>182</v>
      </c>
      <c r="D154" s="45" t="s">
        <v>182</v>
      </c>
      <c r="E154" s="45" t="s">
        <v>182</v>
      </c>
      <c r="F154" s="45" t="s">
        <v>182</v>
      </c>
      <c r="G154" s="45" t="s">
        <v>182</v>
      </c>
      <c r="H154" s="45" t="s">
        <v>182</v>
      </c>
      <c r="I154" s="45" t="s">
        <v>182</v>
      </c>
      <c r="J154" s="45" t="s">
        <v>182</v>
      </c>
      <c r="K154" s="45" t="s">
        <v>182</v>
      </c>
      <c r="L154" s="45" t="s">
        <v>182</v>
      </c>
      <c r="M154" s="45">
        <v>417</v>
      </c>
      <c r="N154" s="45">
        <v>759</v>
      </c>
      <c r="O154" s="45">
        <v>32</v>
      </c>
      <c r="P154" s="45">
        <v>4411</v>
      </c>
      <c r="Q154" s="45" t="s">
        <v>182</v>
      </c>
      <c r="R154" s="245">
        <f t="shared" si="2"/>
        <v>5619</v>
      </c>
    </row>
    <row r="155" spans="1:18" ht="11.1" customHeight="1" x14ac:dyDescent="0.25">
      <c r="A155" s="44" t="s">
        <v>85</v>
      </c>
      <c r="B155" s="43" t="s">
        <v>24</v>
      </c>
      <c r="C155" s="45" t="s">
        <v>182</v>
      </c>
      <c r="D155" s="45" t="s">
        <v>182</v>
      </c>
      <c r="E155" s="45" t="s">
        <v>182</v>
      </c>
      <c r="F155" s="45" t="s">
        <v>182</v>
      </c>
      <c r="G155" s="45" t="s">
        <v>182</v>
      </c>
      <c r="H155" s="45" t="s">
        <v>182</v>
      </c>
      <c r="I155" s="45" t="s">
        <v>182</v>
      </c>
      <c r="J155" s="45" t="s">
        <v>182</v>
      </c>
      <c r="K155" s="45" t="s">
        <v>182</v>
      </c>
      <c r="L155" s="45" t="s">
        <v>182</v>
      </c>
      <c r="M155" s="45">
        <v>150</v>
      </c>
      <c r="N155" s="45">
        <v>506</v>
      </c>
      <c r="O155" s="45">
        <v>9</v>
      </c>
      <c r="P155" s="45">
        <v>3184</v>
      </c>
      <c r="Q155" s="45" t="s">
        <v>182</v>
      </c>
      <c r="R155" s="245">
        <f t="shared" si="2"/>
        <v>3849</v>
      </c>
    </row>
    <row r="156" spans="1:18" ht="11.1" customHeight="1" x14ac:dyDescent="0.25">
      <c r="A156" s="44" t="s">
        <v>86</v>
      </c>
      <c r="B156" s="43" t="s">
        <v>23</v>
      </c>
      <c r="C156" s="45" t="s">
        <v>182</v>
      </c>
      <c r="D156" s="45" t="s">
        <v>182</v>
      </c>
      <c r="E156" s="45" t="s">
        <v>182</v>
      </c>
      <c r="F156" s="45" t="s">
        <v>182</v>
      </c>
      <c r="G156" s="45" t="s">
        <v>182</v>
      </c>
      <c r="H156" s="45" t="s">
        <v>182</v>
      </c>
      <c r="I156" s="45" t="s">
        <v>182</v>
      </c>
      <c r="J156" s="45" t="s">
        <v>182</v>
      </c>
      <c r="K156" s="45" t="s">
        <v>182</v>
      </c>
      <c r="L156" s="45" t="s">
        <v>182</v>
      </c>
      <c r="M156" s="45" t="s">
        <v>182</v>
      </c>
      <c r="N156" s="45" t="s">
        <v>182</v>
      </c>
      <c r="O156" s="45" t="s">
        <v>182</v>
      </c>
      <c r="P156" s="45">
        <v>1542</v>
      </c>
      <c r="Q156" s="45" t="s">
        <v>182</v>
      </c>
      <c r="R156" s="245">
        <f t="shared" si="2"/>
        <v>1542</v>
      </c>
    </row>
    <row r="157" spans="1:18" ht="11.1" customHeight="1" x14ac:dyDescent="0.25">
      <c r="A157" s="44" t="s">
        <v>86</v>
      </c>
      <c r="B157" s="43" t="s">
        <v>24</v>
      </c>
      <c r="C157" s="45" t="s">
        <v>182</v>
      </c>
      <c r="D157" s="45" t="s">
        <v>182</v>
      </c>
      <c r="E157" s="45" t="s">
        <v>182</v>
      </c>
      <c r="F157" s="45" t="s">
        <v>182</v>
      </c>
      <c r="G157" s="45" t="s">
        <v>182</v>
      </c>
      <c r="H157" s="45" t="s">
        <v>182</v>
      </c>
      <c r="I157" s="45" t="s">
        <v>182</v>
      </c>
      <c r="J157" s="45" t="s">
        <v>182</v>
      </c>
      <c r="K157" s="45" t="s">
        <v>182</v>
      </c>
      <c r="L157" s="45" t="s">
        <v>182</v>
      </c>
      <c r="M157" s="45" t="s">
        <v>182</v>
      </c>
      <c r="N157" s="45" t="s">
        <v>182</v>
      </c>
      <c r="O157" s="45" t="s">
        <v>182</v>
      </c>
      <c r="P157" s="45">
        <v>325</v>
      </c>
      <c r="Q157" s="45" t="s">
        <v>182</v>
      </c>
      <c r="R157" s="245">
        <f t="shared" ref="R157:R182" si="3">SUM(C157:Q157)</f>
        <v>325</v>
      </c>
    </row>
    <row r="158" spans="1:18" ht="11.1" customHeight="1" x14ac:dyDescent="0.25">
      <c r="A158" s="44" t="s">
        <v>135</v>
      </c>
      <c r="B158" s="43" t="s">
        <v>23</v>
      </c>
      <c r="C158" s="45" t="s">
        <v>182</v>
      </c>
      <c r="D158" s="45" t="s">
        <v>182</v>
      </c>
      <c r="E158" s="45" t="s">
        <v>182</v>
      </c>
      <c r="F158" s="45" t="s">
        <v>182</v>
      </c>
      <c r="G158" s="45">
        <v>10</v>
      </c>
      <c r="H158" s="45">
        <v>85</v>
      </c>
      <c r="I158" s="45" t="s">
        <v>182</v>
      </c>
      <c r="J158" s="45" t="s">
        <v>182</v>
      </c>
      <c r="K158" s="45" t="s">
        <v>182</v>
      </c>
      <c r="L158" s="45" t="s">
        <v>182</v>
      </c>
      <c r="M158" s="45" t="s">
        <v>182</v>
      </c>
      <c r="N158" s="45" t="s">
        <v>182</v>
      </c>
      <c r="O158" s="45" t="s">
        <v>182</v>
      </c>
      <c r="P158" s="45" t="s">
        <v>182</v>
      </c>
      <c r="Q158" s="45" t="s">
        <v>182</v>
      </c>
      <c r="R158" s="245">
        <f t="shared" si="3"/>
        <v>95</v>
      </c>
    </row>
    <row r="159" spans="1:18" ht="11.1" customHeight="1" x14ac:dyDescent="0.25">
      <c r="A159" s="44" t="s">
        <v>135</v>
      </c>
      <c r="B159" s="43" t="s">
        <v>24</v>
      </c>
      <c r="C159" s="45" t="s">
        <v>182</v>
      </c>
      <c r="D159" s="45" t="s">
        <v>182</v>
      </c>
      <c r="E159" s="45" t="s">
        <v>182</v>
      </c>
      <c r="F159" s="45" t="s">
        <v>182</v>
      </c>
      <c r="G159" s="45">
        <v>1</v>
      </c>
      <c r="H159" s="45">
        <v>20</v>
      </c>
      <c r="I159" s="45" t="s">
        <v>182</v>
      </c>
      <c r="J159" s="45" t="s">
        <v>182</v>
      </c>
      <c r="K159" s="45" t="s">
        <v>182</v>
      </c>
      <c r="L159" s="45" t="s">
        <v>182</v>
      </c>
      <c r="M159" s="45" t="s">
        <v>182</v>
      </c>
      <c r="N159" s="45" t="s">
        <v>182</v>
      </c>
      <c r="O159" s="45" t="s">
        <v>182</v>
      </c>
      <c r="P159" s="45" t="s">
        <v>182</v>
      </c>
      <c r="Q159" s="45" t="s">
        <v>182</v>
      </c>
      <c r="R159" s="245">
        <f t="shared" si="3"/>
        <v>21</v>
      </c>
    </row>
    <row r="160" spans="1:18" ht="11.1" customHeight="1" x14ac:dyDescent="0.25">
      <c r="A160" s="44" t="s">
        <v>136</v>
      </c>
      <c r="B160" s="43" t="s">
        <v>23</v>
      </c>
      <c r="C160" s="45" t="s">
        <v>182</v>
      </c>
      <c r="D160" s="45" t="s">
        <v>182</v>
      </c>
      <c r="E160" s="45" t="s">
        <v>182</v>
      </c>
      <c r="F160" s="45" t="s">
        <v>182</v>
      </c>
      <c r="G160" s="45" t="s">
        <v>182</v>
      </c>
      <c r="H160" s="45">
        <v>2</v>
      </c>
      <c r="I160" s="45" t="s">
        <v>182</v>
      </c>
      <c r="J160" s="45" t="s">
        <v>182</v>
      </c>
      <c r="K160" s="45">
        <v>196</v>
      </c>
      <c r="L160" s="45" t="s">
        <v>182</v>
      </c>
      <c r="M160" s="45" t="s">
        <v>182</v>
      </c>
      <c r="N160" s="45" t="s">
        <v>182</v>
      </c>
      <c r="O160" s="45" t="s">
        <v>182</v>
      </c>
      <c r="P160" s="45" t="s">
        <v>182</v>
      </c>
      <c r="Q160" s="45" t="s">
        <v>182</v>
      </c>
      <c r="R160" s="245">
        <f t="shared" si="3"/>
        <v>198</v>
      </c>
    </row>
    <row r="161" spans="1:18" ht="11.1" customHeight="1" x14ac:dyDescent="0.25">
      <c r="A161" s="44" t="s">
        <v>136</v>
      </c>
      <c r="B161" s="43" t="s">
        <v>24</v>
      </c>
      <c r="C161" s="45" t="s">
        <v>182</v>
      </c>
      <c r="D161" s="45" t="s">
        <v>182</v>
      </c>
      <c r="E161" s="45" t="s">
        <v>182</v>
      </c>
      <c r="F161" s="45" t="s">
        <v>182</v>
      </c>
      <c r="G161" s="45" t="s">
        <v>182</v>
      </c>
      <c r="H161" s="45">
        <v>2</v>
      </c>
      <c r="I161" s="45" t="s">
        <v>182</v>
      </c>
      <c r="J161" s="45" t="s">
        <v>182</v>
      </c>
      <c r="K161" s="45">
        <v>50</v>
      </c>
      <c r="L161" s="45" t="s">
        <v>182</v>
      </c>
      <c r="M161" s="45" t="s">
        <v>182</v>
      </c>
      <c r="N161" s="45" t="s">
        <v>182</v>
      </c>
      <c r="O161" s="45" t="s">
        <v>182</v>
      </c>
      <c r="P161" s="45" t="s">
        <v>182</v>
      </c>
      <c r="Q161" s="45" t="s">
        <v>182</v>
      </c>
      <c r="R161" s="245">
        <f t="shared" si="3"/>
        <v>52</v>
      </c>
    </row>
    <row r="162" spans="1:18" ht="11.1" customHeight="1" x14ac:dyDescent="0.25">
      <c r="A162" s="44" t="s">
        <v>87</v>
      </c>
      <c r="B162" s="43" t="s">
        <v>23</v>
      </c>
      <c r="C162" s="45" t="s">
        <v>182</v>
      </c>
      <c r="D162" s="45" t="s">
        <v>182</v>
      </c>
      <c r="E162" s="45" t="s">
        <v>182</v>
      </c>
      <c r="F162" s="45" t="s">
        <v>182</v>
      </c>
      <c r="G162" s="45" t="s">
        <v>182</v>
      </c>
      <c r="H162" s="45" t="s">
        <v>182</v>
      </c>
      <c r="I162" s="45" t="s">
        <v>182</v>
      </c>
      <c r="J162" s="45" t="s">
        <v>182</v>
      </c>
      <c r="K162" s="45">
        <v>20</v>
      </c>
      <c r="L162" s="45" t="s">
        <v>182</v>
      </c>
      <c r="M162" s="45">
        <v>38</v>
      </c>
      <c r="N162" s="45">
        <v>2751</v>
      </c>
      <c r="O162" s="45">
        <v>736</v>
      </c>
      <c r="P162" s="45" t="s">
        <v>182</v>
      </c>
      <c r="Q162" s="45" t="s">
        <v>182</v>
      </c>
      <c r="R162" s="245">
        <f t="shared" si="3"/>
        <v>3545</v>
      </c>
    </row>
    <row r="163" spans="1:18" ht="11.1" customHeight="1" x14ac:dyDescent="0.25">
      <c r="A163" s="44" t="s">
        <v>87</v>
      </c>
      <c r="B163" s="43" t="s">
        <v>24</v>
      </c>
      <c r="C163" s="45" t="s">
        <v>182</v>
      </c>
      <c r="D163" s="45" t="s">
        <v>182</v>
      </c>
      <c r="E163" s="45" t="s">
        <v>182</v>
      </c>
      <c r="F163" s="45" t="s">
        <v>182</v>
      </c>
      <c r="G163" s="45" t="s">
        <v>182</v>
      </c>
      <c r="H163" s="45" t="s">
        <v>182</v>
      </c>
      <c r="I163" s="45" t="s">
        <v>182</v>
      </c>
      <c r="J163" s="45" t="s">
        <v>182</v>
      </c>
      <c r="K163" s="45">
        <v>3</v>
      </c>
      <c r="L163" s="45" t="s">
        <v>182</v>
      </c>
      <c r="M163" s="45">
        <v>16</v>
      </c>
      <c r="N163" s="45">
        <v>1048</v>
      </c>
      <c r="O163" s="45">
        <v>210</v>
      </c>
      <c r="P163" s="45" t="s">
        <v>182</v>
      </c>
      <c r="Q163" s="45" t="s">
        <v>182</v>
      </c>
      <c r="R163" s="245">
        <f t="shared" si="3"/>
        <v>1277</v>
      </c>
    </row>
    <row r="164" spans="1:18" ht="11.1" customHeight="1" x14ac:dyDescent="0.25">
      <c r="A164" s="44" t="s">
        <v>88</v>
      </c>
      <c r="B164" s="43" t="s">
        <v>23</v>
      </c>
      <c r="C164" s="45" t="s">
        <v>182</v>
      </c>
      <c r="D164" s="45" t="s">
        <v>182</v>
      </c>
      <c r="E164" s="45" t="s">
        <v>182</v>
      </c>
      <c r="F164" s="45">
        <v>1</v>
      </c>
      <c r="G164" s="45">
        <v>5</v>
      </c>
      <c r="H164" s="45" t="s">
        <v>182</v>
      </c>
      <c r="I164" s="45" t="s">
        <v>182</v>
      </c>
      <c r="J164" s="45" t="s">
        <v>182</v>
      </c>
      <c r="K164" s="45">
        <v>62</v>
      </c>
      <c r="L164" s="45" t="s">
        <v>182</v>
      </c>
      <c r="M164" s="45" t="s">
        <v>182</v>
      </c>
      <c r="N164" s="45">
        <v>2</v>
      </c>
      <c r="O164" s="45" t="s">
        <v>182</v>
      </c>
      <c r="P164" s="45" t="s">
        <v>182</v>
      </c>
      <c r="Q164" s="45" t="s">
        <v>182</v>
      </c>
      <c r="R164" s="245">
        <f t="shared" si="3"/>
        <v>70</v>
      </c>
    </row>
    <row r="165" spans="1:18" ht="11.1" customHeight="1" x14ac:dyDescent="0.25">
      <c r="A165" s="44" t="s">
        <v>88</v>
      </c>
      <c r="B165" s="43" t="s">
        <v>24</v>
      </c>
      <c r="C165" s="45" t="s">
        <v>182</v>
      </c>
      <c r="D165" s="45" t="s">
        <v>182</v>
      </c>
      <c r="E165" s="45" t="s">
        <v>182</v>
      </c>
      <c r="F165" s="45" t="s">
        <v>182</v>
      </c>
      <c r="G165" s="45">
        <v>3</v>
      </c>
      <c r="H165" s="45" t="s">
        <v>182</v>
      </c>
      <c r="I165" s="45" t="s">
        <v>182</v>
      </c>
      <c r="J165" s="45" t="s">
        <v>182</v>
      </c>
      <c r="K165" s="45">
        <v>6</v>
      </c>
      <c r="L165" s="45" t="s">
        <v>182</v>
      </c>
      <c r="M165" s="45" t="s">
        <v>182</v>
      </c>
      <c r="N165" s="45">
        <v>1</v>
      </c>
      <c r="O165" s="45" t="s">
        <v>182</v>
      </c>
      <c r="P165" s="45" t="s">
        <v>182</v>
      </c>
      <c r="Q165" s="45" t="s">
        <v>182</v>
      </c>
      <c r="R165" s="245">
        <f t="shared" si="3"/>
        <v>10</v>
      </c>
    </row>
    <row r="166" spans="1:18" ht="11.1" customHeight="1" x14ac:dyDescent="0.25">
      <c r="A166" s="44" t="s">
        <v>89</v>
      </c>
      <c r="B166" s="43" t="s">
        <v>23</v>
      </c>
      <c r="C166" s="45" t="s">
        <v>182</v>
      </c>
      <c r="D166" s="45">
        <v>1</v>
      </c>
      <c r="E166" s="45" t="s">
        <v>182</v>
      </c>
      <c r="F166" s="45">
        <v>26</v>
      </c>
      <c r="G166" s="45">
        <v>17</v>
      </c>
      <c r="H166" s="45" t="s">
        <v>182</v>
      </c>
      <c r="I166" s="45" t="s">
        <v>182</v>
      </c>
      <c r="J166" s="45" t="s">
        <v>182</v>
      </c>
      <c r="K166" s="45">
        <v>70</v>
      </c>
      <c r="L166" s="45" t="s">
        <v>182</v>
      </c>
      <c r="M166" s="45" t="s">
        <v>182</v>
      </c>
      <c r="N166" s="45">
        <v>57</v>
      </c>
      <c r="O166" s="45" t="s">
        <v>182</v>
      </c>
      <c r="P166" s="45" t="s">
        <v>182</v>
      </c>
      <c r="Q166" s="45">
        <v>1</v>
      </c>
      <c r="R166" s="245">
        <f t="shared" si="3"/>
        <v>172</v>
      </c>
    </row>
    <row r="167" spans="1:18" ht="11.1" customHeight="1" x14ac:dyDescent="0.25">
      <c r="A167" s="44" t="s">
        <v>89</v>
      </c>
      <c r="B167" s="43" t="s">
        <v>24</v>
      </c>
      <c r="C167" s="45" t="s">
        <v>182</v>
      </c>
      <c r="D167" s="45" t="s">
        <v>182</v>
      </c>
      <c r="E167" s="45" t="s">
        <v>182</v>
      </c>
      <c r="F167" s="45">
        <v>8</v>
      </c>
      <c r="G167" s="45">
        <v>4</v>
      </c>
      <c r="H167" s="45" t="s">
        <v>182</v>
      </c>
      <c r="I167" s="45" t="s">
        <v>182</v>
      </c>
      <c r="J167" s="45" t="s">
        <v>182</v>
      </c>
      <c r="K167" s="45">
        <v>3</v>
      </c>
      <c r="L167" s="45" t="s">
        <v>182</v>
      </c>
      <c r="M167" s="45" t="s">
        <v>182</v>
      </c>
      <c r="N167" s="45">
        <v>17</v>
      </c>
      <c r="O167" s="45" t="s">
        <v>182</v>
      </c>
      <c r="P167" s="45" t="s">
        <v>182</v>
      </c>
      <c r="Q167" s="45">
        <v>1</v>
      </c>
      <c r="R167" s="245">
        <f t="shared" si="3"/>
        <v>33</v>
      </c>
    </row>
    <row r="168" spans="1:18" ht="11.1" customHeight="1" x14ac:dyDescent="0.25">
      <c r="A168" s="44" t="s">
        <v>90</v>
      </c>
      <c r="B168" s="43" t="s">
        <v>23</v>
      </c>
      <c r="C168" s="45" t="s">
        <v>182</v>
      </c>
      <c r="D168" s="45" t="s">
        <v>182</v>
      </c>
      <c r="E168" s="45" t="s">
        <v>182</v>
      </c>
      <c r="F168" s="45" t="s">
        <v>182</v>
      </c>
      <c r="G168" s="45">
        <v>3</v>
      </c>
      <c r="H168" s="45" t="s">
        <v>182</v>
      </c>
      <c r="I168" s="45" t="s">
        <v>182</v>
      </c>
      <c r="J168" s="45" t="s">
        <v>182</v>
      </c>
      <c r="K168" s="45" t="s">
        <v>182</v>
      </c>
      <c r="L168" s="45" t="s">
        <v>182</v>
      </c>
      <c r="M168" s="45" t="s">
        <v>182</v>
      </c>
      <c r="N168" s="45" t="s">
        <v>182</v>
      </c>
      <c r="O168" s="45" t="s">
        <v>182</v>
      </c>
      <c r="P168" s="45" t="s">
        <v>182</v>
      </c>
      <c r="Q168" s="45" t="s">
        <v>182</v>
      </c>
      <c r="R168" s="245">
        <f t="shared" si="3"/>
        <v>3</v>
      </c>
    </row>
    <row r="169" spans="1:18" ht="11.1" customHeight="1" x14ac:dyDescent="0.25">
      <c r="A169" s="44" t="s">
        <v>90</v>
      </c>
      <c r="B169" s="43" t="s">
        <v>24</v>
      </c>
      <c r="C169" s="45" t="s">
        <v>182</v>
      </c>
      <c r="D169" s="45" t="s">
        <v>182</v>
      </c>
      <c r="E169" s="45" t="s">
        <v>182</v>
      </c>
      <c r="F169" s="45" t="s">
        <v>182</v>
      </c>
      <c r="G169" s="45">
        <v>1</v>
      </c>
      <c r="H169" s="45" t="s">
        <v>182</v>
      </c>
      <c r="I169" s="45" t="s">
        <v>182</v>
      </c>
      <c r="J169" s="45" t="s">
        <v>182</v>
      </c>
      <c r="K169" s="45" t="s">
        <v>182</v>
      </c>
      <c r="L169" s="45" t="s">
        <v>182</v>
      </c>
      <c r="M169" s="45" t="s">
        <v>182</v>
      </c>
      <c r="N169" s="45" t="s">
        <v>182</v>
      </c>
      <c r="O169" s="45" t="s">
        <v>182</v>
      </c>
      <c r="P169" s="45" t="s">
        <v>182</v>
      </c>
      <c r="Q169" s="45" t="s">
        <v>182</v>
      </c>
      <c r="R169" s="245">
        <f t="shared" si="3"/>
        <v>1</v>
      </c>
    </row>
    <row r="170" spans="1:18" ht="11.1" customHeight="1" x14ac:dyDescent="0.25">
      <c r="A170" s="44" t="s">
        <v>91</v>
      </c>
      <c r="B170" s="43" t="s">
        <v>23</v>
      </c>
      <c r="C170" s="45" t="s">
        <v>182</v>
      </c>
      <c r="D170" s="45" t="s">
        <v>182</v>
      </c>
      <c r="E170" s="45" t="s">
        <v>182</v>
      </c>
      <c r="F170" s="45" t="s">
        <v>182</v>
      </c>
      <c r="G170" s="45">
        <v>3295</v>
      </c>
      <c r="H170" s="45">
        <v>87</v>
      </c>
      <c r="I170" s="45" t="s">
        <v>182</v>
      </c>
      <c r="J170" s="45" t="s">
        <v>182</v>
      </c>
      <c r="K170" s="45">
        <v>1116</v>
      </c>
      <c r="L170" s="45" t="s">
        <v>182</v>
      </c>
      <c r="M170" s="45" t="s">
        <v>182</v>
      </c>
      <c r="N170" s="45" t="s">
        <v>182</v>
      </c>
      <c r="O170" s="45" t="s">
        <v>182</v>
      </c>
      <c r="P170" s="45" t="s">
        <v>182</v>
      </c>
      <c r="Q170" s="45" t="s">
        <v>182</v>
      </c>
      <c r="R170" s="245">
        <f t="shared" si="3"/>
        <v>4498</v>
      </c>
    </row>
    <row r="171" spans="1:18" ht="11.1" customHeight="1" x14ac:dyDescent="0.25">
      <c r="A171" s="44" t="s">
        <v>91</v>
      </c>
      <c r="B171" s="43" t="s">
        <v>24</v>
      </c>
      <c r="C171" s="45" t="s">
        <v>182</v>
      </c>
      <c r="D171" s="45" t="s">
        <v>182</v>
      </c>
      <c r="E171" s="45" t="s">
        <v>182</v>
      </c>
      <c r="F171" s="45" t="s">
        <v>182</v>
      </c>
      <c r="G171" s="45">
        <v>432</v>
      </c>
      <c r="H171" s="45">
        <v>10</v>
      </c>
      <c r="I171" s="45" t="s">
        <v>182</v>
      </c>
      <c r="J171" s="45" t="s">
        <v>182</v>
      </c>
      <c r="K171" s="45">
        <v>145</v>
      </c>
      <c r="L171" s="45" t="s">
        <v>182</v>
      </c>
      <c r="M171" s="45" t="s">
        <v>182</v>
      </c>
      <c r="N171" s="45" t="s">
        <v>182</v>
      </c>
      <c r="O171" s="45" t="s">
        <v>182</v>
      </c>
      <c r="P171" s="45" t="s">
        <v>182</v>
      </c>
      <c r="Q171" s="45" t="s">
        <v>182</v>
      </c>
      <c r="R171" s="245">
        <f t="shared" si="3"/>
        <v>587</v>
      </c>
    </row>
    <row r="172" spans="1:18" ht="11.1" customHeight="1" x14ac:dyDescent="0.25">
      <c r="A172" s="44" t="s">
        <v>137</v>
      </c>
      <c r="B172" s="43" t="s">
        <v>23</v>
      </c>
      <c r="C172" s="45" t="s">
        <v>182</v>
      </c>
      <c r="D172" s="45" t="s">
        <v>182</v>
      </c>
      <c r="E172" s="45" t="s">
        <v>182</v>
      </c>
      <c r="F172" s="45" t="s">
        <v>182</v>
      </c>
      <c r="G172" s="45">
        <v>1356</v>
      </c>
      <c r="H172" s="45">
        <v>15</v>
      </c>
      <c r="I172" s="45" t="s">
        <v>182</v>
      </c>
      <c r="J172" s="45" t="s">
        <v>182</v>
      </c>
      <c r="K172" s="45">
        <v>4862</v>
      </c>
      <c r="L172" s="45" t="s">
        <v>182</v>
      </c>
      <c r="M172" s="45" t="s">
        <v>182</v>
      </c>
      <c r="N172" s="45" t="s">
        <v>182</v>
      </c>
      <c r="O172" s="45" t="s">
        <v>182</v>
      </c>
      <c r="P172" s="45" t="s">
        <v>182</v>
      </c>
      <c r="Q172" s="45" t="s">
        <v>182</v>
      </c>
      <c r="R172" s="245">
        <f t="shared" si="3"/>
        <v>6233</v>
      </c>
    </row>
    <row r="173" spans="1:18" ht="11.1" customHeight="1" x14ac:dyDescent="0.25">
      <c r="A173" s="44" t="s">
        <v>137</v>
      </c>
      <c r="B173" s="43" t="s">
        <v>24</v>
      </c>
      <c r="C173" s="45" t="s">
        <v>182</v>
      </c>
      <c r="D173" s="45" t="s">
        <v>182</v>
      </c>
      <c r="E173" s="45" t="s">
        <v>182</v>
      </c>
      <c r="F173" s="45" t="s">
        <v>182</v>
      </c>
      <c r="G173" s="45">
        <v>169</v>
      </c>
      <c r="H173" s="45">
        <v>2</v>
      </c>
      <c r="I173" s="45" t="s">
        <v>182</v>
      </c>
      <c r="J173" s="45" t="s">
        <v>182</v>
      </c>
      <c r="K173" s="45">
        <v>661</v>
      </c>
      <c r="L173" s="45" t="s">
        <v>182</v>
      </c>
      <c r="M173" s="45" t="s">
        <v>182</v>
      </c>
      <c r="N173" s="45" t="s">
        <v>182</v>
      </c>
      <c r="O173" s="45" t="s">
        <v>182</v>
      </c>
      <c r="P173" s="45" t="s">
        <v>182</v>
      </c>
      <c r="Q173" s="45" t="s">
        <v>182</v>
      </c>
      <c r="R173" s="245">
        <f t="shared" si="3"/>
        <v>832</v>
      </c>
    </row>
    <row r="174" spans="1:18" ht="11.1" customHeight="1" x14ac:dyDescent="0.25">
      <c r="A174" s="44" t="s">
        <v>138</v>
      </c>
      <c r="B174" s="43" t="s">
        <v>23</v>
      </c>
      <c r="C174" s="45" t="s">
        <v>182</v>
      </c>
      <c r="D174" s="45" t="s">
        <v>182</v>
      </c>
      <c r="E174" s="45" t="s">
        <v>182</v>
      </c>
      <c r="F174" s="45" t="s">
        <v>182</v>
      </c>
      <c r="G174" s="45" t="s">
        <v>182</v>
      </c>
      <c r="H174" s="45" t="s">
        <v>182</v>
      </c>
      <c r="I174" s="45" t="s">
        <v>182</v>
      </c>
      <c r="J174" s="45" t="s">
        <v>182</v>
      </c>
      <c r="K174" s="45" t="s">
        <v>182</v>
      </c>
      <c r="L174" s="45" t="s">
        <v>182</v>
      </c>
      <c r="M174" s="45" t="s">
        <v>182</v>
      </c>
      <c r="N174" s="45">
        <v>22</v>
      </c>
      <c r="O174" s="45" t="s">
        <v>182</v>
      </c>
      <c r="P174" s="45" t="s">
        <v>182</v>
      </c>
      <c r="Q174" s="45" t="s">
        <v>182</v>
      </c>
      <c r="R174" s="245">
        <f t="shared" si="3"/>
        <v>22</v>
      </c>
    </row>
    <row r="175" spans="1:18" ht="11.1" customHeight="1" x14ac:dyDescent="0.25">
      <c r="A175" s="260" t="s">
        <v>138</v>
      </c>
      <c r="B175" s="262" t="s">
        <v>24</v>
      </c>
      <c r="C175" s="261" t="s">
        <v>182</v>
      </c>
      <c r="D175" s="261" t="s">
        <v>182</v>
      </c>
      <c r="E175" s="261" t="s">
        <v>182</v>
      </c>
      <c r="F175" s="261" t="s">
        <v>182</v>
      </c>
      <c r="G175" s="261" t="s">
        <v>182</v>
      </c>
      <c r="H175" s="261" t="s">
        <v>182</v>
      </c>
      <c r="I175" s="261" t="s">
        <v>182</v>
      </c>
      <c r="J175" s="261" t="s">
        <v>182</v>
      </c>
      <c r="K175" s="261" t="s">
        <v>182</v>
      </c>
      <c r="L175" s="261" t="s">
        <v>182</v>
      </c>
      <c r="M175" s="261" t="s">
        <v>182</v>
      </c>
      <c r="N175" s="261">
        <v>4</v>
      </c>
      <c r="O175" s="261" t="s">
        <v>182</v>
      </c>
      <c r="P175" s="261" t="s">
        <v>182</v>
      </c>
      <c r="Q175" s="261" t="s">
        <v>182</v>
      </c>
      <c r="R175" s="252">
        <f t="shared" si="3"/>
        <v>4</v>
      </c>
    </row>
    <row r="176" spans="1:18" ht="11.1" customHeight="1" x14ac:dyDescent="0.25">
      <c r="A176" s="44"/>
      <c r="B176" s="43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258"/>
    </row>
    <row r="177" spans="1:28" ht="11.1" customHeight="1" x14ac:dyDescent="0.25">
      <c r="A177" s="44" t="s">
        <v>92</v>
      </c>
      <c r="B177" s="43" t="s">
        <v>23</v>
      </c>
      <c r="C177" s="45" t="s">
        <v>182</v>
      </c>
      <c r="D177" s="45">
        <v>39</v>
      </c>
      <c r="E177" s="45">
        <v>38</v>
      </c>
      <c r="F177" s="45">
        <v>226</v>
      </c>
      <c r="G177" s="45" t="s">
        <v>182</v>
      </c>
      <c r="H177" s="45" t="s">
        <v>182</v>
      </c>
      <c r="I177" s="45" t="s">
        <v>182</v>
      </c>
      <c r="J177" s="45" t="s">
        <v>182</v>
      </c>
      <c r="K177" s="45" t="s">
        <v>182</v>
      </c>
      <c r="L177" s="45" t="s">
        <v>182</v>
      </c>
      <c r="M177" s="45" t="s">
        <v>182</v>
      </c>
      <c r="N177" s="45">
        <v>6477</v>
      </c>
      <c r="O177" s="45">
        <v>1</v>
      </c>
      <c r="P177" s="45">
        <v>9294</v>
      </c>
      <c r="Q177" s="45" t="s">
        <v>182</v>
      </c>
      <c r="R177" s="245">
        <f t="shared" si="3"/>
        <v>16075</v>
      </c>
    </row>
    <row r="178" spans="1:28" ht="11.1" customHeight="1" x14ac:dyDescent="0.25">
      <c r="A178" s="44" t="s">
        <v>92</v>
      </c>
      <c r="B178" s="43" t="s">
        <v>24</v>
      </c>
      <c r="C178" s="45" t="s">
        <v>182</v>
      </c>
      <c r="D178" s="45">
        <v>2</v>
      </c>
      <c r="E178" s="45">
        <v>3</v>
      </c>
      <c r="F178" s="45">
        <v>8</v>
      </c>
      <c r="G178" s="45" t="s">
        <v>182</v>
      </c>
      <c r="H178" s="45" t="s">
        <v>182</v>
      </c>
      <c r="I178" s="45" t="s">
        <v>182</v>
      </c>
      <c r="J178" s="45" t="s">
        <v>182</v>
      </c>
      <c r="K178" s="45" t="s">
        <v>182</v>
      </c>
      <c r="L178" s="45" t="s">
        <v>182</v>
      </c>
      <c r="M178" s="45" t="s">
        <v>182</v>
      </c>
      <c r="N178" s="45">
        <v>404</v>
      </c>
      <c r="O178" s="45" t="s">
        <v>182</v>
      </c>
      <c r="P178" s="45">
        <v>794</v>
      </c>
      <c r="Q178" s="45" t="s">
        <v>182</v>
      </c>
      <c r="R178" s="245">
        <f t="shared" si="3"/>
        <v>1211</v>
      </c>
    </row>
    <row r="179" spans="1:28" ht="11.1" customHeight="1" x14ac:dyDescent="0.25">
      <c r="A179" s="44" t="s">
        <v>139</v>
      </c>
      <c r="B179" s="43" t="s">
        <v>23</v>
      </c>
      <c r="C179" s="45" t="s">
        <v>182</v>
      </c>
      <c r="D179" s="45" t="s">
        <v>182</v>
      </c>
      <c r="E179" s="45" t="s">
        <v>182</v>
      </c>
      <c r="F179" s="45" t="s">
        <v>182</v>
      </c>
      <c r="G179" s="45" t="s">
        <v>182</v>
      </c>
      <c r="H179" s="45" t="s">
        <v>182</v>
      </c>
      <c r="I179" s="45" t="s">
        <v>182</v>
      </c>
      <c r="J179" s="45" t="s">
        <v>182</v>
      </c>
      <c r="K179" s="45">
        <v>60</v>
      </c>
      <c r="L179" s="45" t="s">
        <v>182</v>
      </c>
      <c r="M179" s="45" t="s">
        <v>182</v>
      </c>
      <c r="N179" s="45">
        <v>14</v>
      </c>
      <c r="O179" s="45" t="s">
        <v>182</v>
      </c>
      <c r="P179" s="45" t="s">
        <v>182</v>
      </c>
      <c r="Q179" s="45" t="s">
        <v>182</v>
      </c>
      <c r="R179" s="245">
        <f t="shared" si="3"/>
        <v>74</v>
      </c>
    </row>
    <row r="180" spans="1:28" ht="11.1" customHeight="1" x14ac:dyDescent="0.25">
      <c r="A180" s="44" t="s">
        <v>139</v>
      </c>
      <c r="B180" s="43" t="s">
        <v>24</v>
      </c>
      <c r="C180" s="45" t="s">
        <v>182</v>
      </c>
      <c r="D180" s="45" t="s">
        <v>182</v>
      </c>
      <c r="E180" s="45" t="s">
        <v>182</v>
      </c>
      <c r="F180" s="45" t="s">
        <v>182</v>
      </c>
      <c r="G180" s="45" t="s">
        <v>182</v>
      </c>
      <c r="H180" s="45" t="s">
        <v>182</v>
      </c>
      <c r="I180" s="45" t="s">
        <v>182</v>
      </c>
      <c r="J180" s="45" t="s">
        <v>182</v>
      </c>
      <c r="K180" s="45">
        <v>12</v>
      </c>
      <c r="L180" s="45" t="s">
        <v>182</v>
      </c>
      <c r="M180" s="45" t="s">
        <v>182</v>
      </c>
      <c r="N180" s="45">
        <v>2</v>
      </c>
      <c r="O180" s="45" t="s">
        <v>182</v>
      </c>
      <c r="P180" s="45" t="s">
        <v>182</v>
      </c>
      <c r="Q180" s="45" t="s">
        <v>182</v>
      </c>
      <c r="R180" s="245">
        <f t="shared" si="3"/>
        <v>14</v>
      </c>
    </row>
    <row r="181" spans="1:28" ht="11.1" customHeight="1" x14ac:dyDescent="0.25">
      <c r="A181" s="44" t="s">
        <v>93</v>
      </c>
      <c r="B181" s="43" t="s">
        <v>23</v>
      </c>
      <c r="C181" s="45" t="s">
        <v>182</v>
      </c>
      <c r="D181" s="45" t="s">
        <v>182</v>
      </c>
      <c r="E181" s="45" t="s">
        <v>182</v>
      </c>
      <c r="F181" s="45">
        <v>7</v>
      </c>
      <c r="G181" s="45" t="s">
        <v>182</v>
      </c>
      <c r="H181" s="45" t="s">
        <v>182</v>
      </c>
      <c r="I181" s="45" t="s">
        <v>182</v>
      </c>
      <c r="J181" s="45" t="s">
        <v>182</v>
      </c>
      <c r="K181" s="45">
        <v>4</v>
      </c>
      <c r="L181" s="45" t="s">
        <v>182</v>
      </c>
      <c r="M181" s="45" t="s">
        <v>182</v>
      </c>
      <c r="N181" s="45">
        <v>139</v>
      </c>
      <c r="O181" s="45" t="s">
        <v>182</v>
      </c>
      <c r="P181" s="45" t="s">
        <v>182</v>
      </c>
      <c r="Q181" s="45" t="s">
        <v>182</v>
      </c>
      <c r="R181" s="245">
        <f t="shared" si="3"/>
        <v>150</v>
      </c>
    </row>
    <row r="182" spans="1:28" ht="11.1" customHeight="1" x14ac:dyDescent="0.25">
      <c r="A182" s="260" t="s">
        <v>93</v>
      </c>
      <c r="B182" s="262" t="s">
        <v>24</v>
      </c>
      <c r="C182" s="261" t="s">
        <v>182</v>
      </c>
      <c r="D182" s="261" t="s">
        <v>182</v>
      </c>
      <c r="E182" s="261" t="s">
        <v>182</v>
      </c>
      <c r="F182" s="261" t="s">
        <v>182</v>
      </c>
      <c r="G182" s="261" t="s">
        <v>182</v>
      </c>
      <c r="H182" s="261" t="s">
        <v>182</v>
      </c>
      <c r="I182" s="261" t="s">
        <v>182</v>
      </c>
      <c r="J182" s="261" t="s">
        <v>182</v>
      </c>
      <c r="K182" s="261">
        <v>2</v>
      </c>
      <c r="L182" s="261" t="s">
        <v>182</v>
      </c>
      <c r="M182" s="261" t="s">
        <v>182</v>
      </c>
      <c r="N182" s="261">
        <v>28</v>
      </c>
      <c r="O182" s="261" t="s">
        <v>182</v>
      </c>
      <c r="P182" s="261" t="s">
        <v>182</v>
      </c>
      <c r="Q182" s="261" t="s">
        <v>182</v>
      </c>
      <c r="R182" s="252">
        <f t="shared" si="3"/>
        <v>30</v>
      </c>
    </row>
    <row r="183" spans="1:28" ht="11.1" customHeight="1" x14ac:dyDescent="0.25">
      <c r="C183" s="244"/>
      <c r="D183" s="244"/>
      <c r="E183" s="244"/>
      <c r="F183" s="24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T183" s="38"/>
    </row>
    <row r="184" spans="1:28" s="38" customFormat="1" ht="9.9499999999999993" customHeight="1" x14ac:dyDescent="0.25">
      <c r="A184" s="46" t="s">
        <v>94</v>
      </c>
      <c r="B184" s="47" t="s">
        <v>23</v>
      </c>
      <c r="C184" s="49">
        <v>0</v>
      </c>
      <c r="D184" s="392">
        <v>0</v>
      </c>
      <c r="E184" s="392">
        <v>0</v>
      </c>
      <c r="F184" s="392">
        <v>0</v>
      </c>
      <c r="G184" s="392">
        <v>0</v>
      </c>
      <c r="H184" s="392">
        <v>0</v>
      </c>
      <c r="I184" s="392">
        <v>0</v>
      </c>
      <c r="J184" s="392">
        <v>0</v>
      </c>
      <c r="K184" s="49">
        <v>95</v>
      </c>
      <c r="L184" s="392">
        <v>0</v>
      </c>
      <c r="M184" s="392">
        <v>0</v>
      </c>
      <c r="N184" s="49">
        <v>57</v>
      </c>
      <c r="O184" s="392">
        <v>0</v>
      </c>
      <c r="P184" s="392">
        <v>0</v>
      </c>
      <c r="Q184" s="392">
        <v>0</v>
      </c>
      <c r="R184" s="50">
        <f>SUM(C184:Q184)</f>
        <v>152</v>
      </c>
      <c r="AB184" s="51"/>
    </row>
    <row r="185" spans="1:28" s="38" customFormat="1" ht="9.9499999999999993" customHeight="1" x14ac:dyDescent="0.25">
      <c r="A185" s="46"/>
      <c r="B185" s="47" t="s">
        <v>24</v>
      </c>
      <c r="C185" s="49">
        <v>0</v>
      </c>
      <c r="D185" s="392">
        <v>0</v>
      </c>
      <c r="E185" s="392">
        <v>0</v>
      </c>
      <c r="F185" s="392">
        <v>0</v>
      </c>
      <c r="G185" s="392">
        <v>0</v>
      </c>
      <c r="H185" s="392">
        <v>0</v>
      </c>
      <c r="I185" s="392">
        <v>0</v>
      </c>
      <c r="J185" s="392">
        <v>0</v>
      </c>
      <c r="K185" s="49">
        <v>17</v>
      </c>
      <c r="L185" s="392">
        <v>0</v>
      </c>
      <c r="M185" s="392">
        <v>0</v>
      </c>
      <c r="N185" s="49">
        <v>9</v>
      </c>
      <c r="O185" s="392">
        <v>0</v>
      </c>
      <c r="P185" s="392">
        <v>0</v>
      </c>
      <c r="Q185" s="392">
        <v>0</v>
      </c>
      <c r="R185" s="50">
        <f t="shared" ref="R185:R193" si="4">SUM(C185:Q185)</f>
        <v>26</v>
      </c>
      <c r="AB185" s="51"/>
    </row>
    <row r="186" spans="1:28" s="38" customFormat="1" ht="9.9499999999999993" customHeight="1" x14ac:dyDescent="0.25">
      <c r="A186" s="46" t="s">
        <v>95</v>
      </c>
      <c r="B186" s="47" t="s">
        <v>23</v>
      </c>
      <c r="C186" s="49">
        <v>0</v>
      </c>
      <c r="D186" s="49">
        <v>63</v>
      </c>
      <c r="E186" s="49">
        <v>99</v>
      </c>
      <c r="F186" s="49">
        <v>73</v>
      </c>
      <c r="G186" s="49">
        <v>226</v>
      </c>
      <c r="H186" s="49">
        <v>274</v>
      </c>
      <c r="I186" s="49">
        <v>0</v>
      </c>
      <c r="J186" s="49">
        <v>14</v>
      </c>
      <c r="K186" s="49">
        <v>82819</v>
      </c>
      <c r="L186" s="52">
        <v>0</v>
      </c>
      <c r="M186" s="49">
        <v>2217</v>
      </c>
      <c r="N186" s="49">
        <v>259663</v>
      </c>
      <c r="O186" s="49">
        <v>23513</v>
      </c>
      <c r="P186" s="49">
        <v>36626</v>
      </c>
      <c r="Q186" s="49">
        <v>1948</v>
      </c>
      <c r="R186" s="50">
        <f t="shared" si="4"/>
        <v>407535</v>
      </c>
      <c r="AB186" s="48"/>
    </row>
    <row r="187" spans="1:28" s="38" customFormat="1" ht="9.9499999999999993" customHeight="1" x14ac:dyDescent="0.25">
      <c r="A187" s="46"/>
      <c r="B187" s="47" t="s">
        <v>24</v>
      </c>
      <c r="C187" s="49">
        <v>0</v>
      </c>
      <c r="D187" s="49">
        <v>63</v>
      </c>
      <c r="E187" s="49">
        <v>99</v>
      </c>
      <c r="F187" s="49">
        <v>62</v>
      </c>
      <c r="G187" s="49">
        <v>185</v>
      </c>
      <c r="H187" s="49">
        <v>185</v>
      </c>
      <c r="I187" s="49">
        <v>0</v>
      </c>
      <c r="J187" s="49">
        <v>9</v>
      </c>
      <c r="K187" s="49">
        <v>79404</v>
      </c>
      <c r="L187" s="52">
        <v>0</v>
      </c>
      <c r="M187" s="49">
        <v>1476</v>
      </c>
      <c r="N187" s="49">
        <v>242780</v>
      </c>
      <c r="O187" s="49">
        <v>14904</v>
      </c>
      <c r="P187" s="49">
        <v>31712</v>
      </c>
      <c r="Q187" s="49">
        <v>1424</v>
      </c>
      <c r="R187" s="50">
        <f t="shared" si="4"/>
        <v>372303</v>
      </c>
      <c r="AB187" s="48"/>
    </row>
    <row r="188" spans="1:28" s="38" customFormat="1" ht="9.9499999999999993" customHeight="1" x14ac:dyDescent="0.25">
      <c r="A188" s="46" t="s">
        <v>96</v>
      </c>
      <c r="B188" s="47" t="s">
        <v>23</v>
      </c>
      <c r="C188" s="49">
        <v>0</v>
      </c>
      <c r="D188" s="49">
        <v>272</v>
      </c>
      <c r="E188" s="49">
        <v>1091</v>
      </c>
      <c r="F188" s="49">
        <v>461</v>
      </c>
      <c r="G188" s="49">
        <v>24395</v>
      </c>
      <c r="H188" s="49">
        <v>39989</v>
      </c>
      <c r="I188" s="49">
        <v>0</v>
      </c>
      <c r="J188" s="392">
        <v>278</v>
      </c>
      <c r="K188" s="49">
        <v>39309</v>
      </c>
      <c r="L188" s="392">
        <v>0</v>
      </c>
      <c r="M188" s="49">
        <v>102</v>
      </c>
      <c r="N188" s="49">
        <v>270444</v>
      </c>
      <c r="O188" s="49">
        <v>60</v>
      </c>
      <c r="P188" s="49">
        <v>1381</v>
      </c>
      <c r="Q188" s="49">
        <v>208</v>
      </c>
      <c r="R188" s="50">
        <f t="shared" si="4"/>
        <v>377990</v>
      </c>
      <c r="T188" s="50"/>
      <c r="AB188" s="51"/>
    </row>
    <row r="189" spans="1:28" s="38" customFormat="1" ht="9.9499999999999993" customHeight="1" x14ac:dyDescent="0.25">
      <c r="A189" s="46"/>
      <c r="B189" s="47" t="s">
        <v>24</v>
      </c>
      <c r="C189" s="49">
        <v>0</v>
      </c>
      <c r="D189" s="49">
        <v>174</v>
      </c>
      <c r="E189" s="49">
        <v>759</v>
      </c>
      <c r="F189" s="49">
        <v>351</v>
      </c>
      <c r="G189" s="49">
        <v>16402</v>
      </c>
      <c r="H189" s="49">
        <v>31343</v>
      </c>
      <c r="I189" s="49">
        <v>0</v>
      </c>
      <c r="J189" s="392">
        <v>235</v>
      </c>
      <c r="K189" s="49">
        <v>36326</v>
      </c>
      <c r="L189" s="392">
        <v>0</v>
      </c>
      <c r="M189" s="49">
        <v>46</v>
      </c>
      <c r="N189" s="49">
        <v>86471</v>
      </c>
      <c r="O189" s="49">
        <v>17</v>
      </c>
      <c r="P189" s="49">
        <v>360</v>
      </c>
      <c r="Q189" s="49">
        <v>164</v>
      </c>
      <c r="R189" s="50">
        <f>SUM(C189:Q189)</f>
        <v>172648</v>
      </c>
      <c r="AB189" s="51"/>
    </row>
    <row r="190" spans="1:28" s="38" customFormat="1" ht="9.9499999999999993" customHeight="1" x14ac:dyDescent="0.25">
      <c r="A190" s="46" t="s">
        <v>97</v>
      </c>
      <c r="B190" s="47" t="s">
        <v>23</v>
      </c>
      <c r="C190" s="49">
        <v>0</v>
      </c>
      <c r="D190" s="49">
        <v>1</v>
      </c>
      <c r="E190" s="392">
        <v>0</v>
      </c>
      <c r="F190" s="49">
        <v>27</v>
      </c>
      <c r="G190" s="49">
        <v>6969</v>
      </c>
      <c r="H190" s="49">
        <v>1555</v>
      </c>
      <c r="I190" s="49">
        <v>0</v>
      </c>
      <c r="J190" s="392">
        <v>0</v>
      </c>
      <c r="K190" s="49">
        <v>6370</v>
      </c>
      <c r="L190" s="392">
        <v>0</v>
      </c>
      <c r="M190" s="49">
        <v>455</v>
      </c>
      <c r="N190" s="49">
        <v>3591</v>
      </c>
      <c r="O190" s="49">
        <v>768</v>
      </c>
      <c r="P190" s="49">
        <v>5953</v>
      </c>
      <c r="Q190" s="392">
        <v>1</v>
      </c>
      <c r="R190" s="50">
        <f t="shared" si="4"/>
        <v>25690</v>
      </c>
      <c r="AB190" s="51"/>
    </row>
    <row r="191" spans="1:28" s="38" customFormat="1" ht="9.9499999999999993" customHeight="1" x14ac:dyDescent="0.25">
      <c r="A191" s="46"/>
      <c r="B191" s="47" t="s">
        <v>24</v>
      </c>
      <c r="C191" s="49">
        <v>0</v>
      </c>
      <c r="D191" s="49">
        <v>0</v>
      </c>
      <c r="E191" s="392">
        <v>0</v>
      </c>
      <c r="F191" s="49">
        <v>8</v>
      </c>
      <c r="G191" s="49">
        <v>1149</v>
      </c>
      <c r="H191" s="49">
        <v>352</v>
      </c>
      <c r="I191" s="49">
        <v>0</v>
      </c>
      <c r="J191" s="392">
        <v>0</v>
      </c>
      <c r="K191" s="49">
        <v>877</v>
      </c>
      <c r="L191" s="392">
        <v>0</v>
      </c>
      <c r="M191" s="49">
        <v>166</v>
      </c>
      <c r="N191" s="49">
        <v>1576</v>
      </c>
      <c r="O191" s="49">
        <v>219</v>
      </c>
      <c r="P191" s="49">
        <v>3509</v>
      </c>
      <c r="Q191" s="392">
        <v>1</v>
      </c>
      <c r="R191" s="50">
        <f t="shared" si="4"/>
        <v>7857</v>
      </c>
      <c r="AB191" s="51"/>
    </row>
    <row r="192" spans="1:28" s="38" customFormat="1" ht="9.9499999999999993" customHeight="1" x14ac:dyDescent="0.25">
      <c r="A192" s="46" t="s">
        <v>98</v>
      </c>
      <c r="B192" s="47" t="s">
        <v>23</v>
      </c>
      <c r="C192" s="49">
        <v>0</v>
      </c>
      <c r="D192" s="392">
        <v>39</v>
      </c>
      <c r="E192" s="49">
        <v>38</v>
      </c>
      <c r="F192" s="49">
        <v>233</v>
      </c>
      <c r="G192" s="49">
        <v>0</v>
      </c>
      <c r="H192" s="392">
        <v>0</v>
      </c>
      <c r="I192" s="392">
        <v>0</v>
      </c>
      <c r="J192" s="392">
        <v>0</v>
      </c>
      <c r="K192" s="49">
        <v>64</v>
      </c>
      <c r="L192" s="392">
        <v>0</v>
      </c>
      <c r="M192" s="49">
        <v>0</v>
      </c>
      <c r="N192" s="49">
        <v>6630</v>
      </c>
      <c r="O192" s="392">
        <v>1</v>
      </c>
      <c r="P192" s="49">
        <v>9294</v>
      </c>
      <c r="Q192" s="392">
        <v>0</v>
      </c>
      <c r="R192" s="50">
        <f t="shared" si="4"/>
        <v>16299</v>
      </c>
      <c r="AB192" s="51"/>
    </row>
    <row r="193" spans="1:28" s="38" customFormat="1" ht="9.9499999999999993" customHeight="1" x14ac:dyDescent="0.25">
      <c r="A193" s="46"/>
      <c r="B193" s="47" t="s">
        <v>24</v>
      </c>
      <c r="C193" s="49">
        <v>0</v>
      </c>
      <c r="D193" s="392">
        <v>2</v>
      </c>
      <c r="E193" s="49">
        <v>3</v>
      </c>
      <c r="F193" s="49">
        <v>8</v>
      </c>
      <c r="G193" s="49">
        <v>0</v>
      </c>
      <c r="H193" s="392">
        <v>0</v>
      </c>
      <c r="I193" s="392">
        <v>0</v>
      </c>
      <c r="J193" s="392">
        <v>0</v>
      </c>
      <c r="K193" s="49">
        <v>14</v>
      </c>
      <c r="L193" s="392">
        <v>0</v>
      </c>
      <c r="M193" s="49">
        <v>0</v>
      </c>
      <c r="N193" s="49">
        <v>434</v>
      </c>
      <c r="O193" s="392">
        <v>0</v>
      </c>
      <c r="P193" s="49">
        <v>794</v>
      </c>
      <c r="Q193" s="392">
        <v>0</v>
      </c>
      <c r="R193" s="50">
        <f t="shared" si="4"/>
        <v>1255</v>
      </c>
      <c r="T193" s="1"/>
      <c r="AB193" s="51"/>
    </row>
    <row r="194" spans="1:28" s="38" customFormat="1" ht="11.25" customHeight="1" x14ac:dyDescent="0.25">
      <c r="A194" s="32" t="s">
        <v>99</v>
      </c>
      <c r="B194" s="33" t="s">
        <v>23</v>
      </c>
      <c r="C194" s="34">
        <v>0</v>
      </c>
      <c r="D194" s="34">
        <v>375</v>
      </c>
      <c r="E194" s="34">
        <v>1228</v>
      </c>
      <c r="F194" s="34">
        <v>794</v>
      </c>
      <c r="G194" s="34">
        <v>31590</v>
      </c>
      <c r="H194" s="34">
        <v>41818</v>
      </c>
      <c r="I194" s="34">
        <v>0</v>
      </c>
      <c r="J194" s="34">
        <v>292</v>
      </c>
      <c r="K194" s="34">
        <v>128657</v>
      </c>
      <c r="L194" s="34">
        <v>0</v>
      </c>
      <c r="M194" s="34">
        <v>2774</v>
      </c>
      <c r="N194" s="34">
        <v>540385</v>
      </c>
      <c r="O194" s="34">
        <v>24342</v>
      </c>
      <c r="P194" s="34">
        <v>53254</v>
      </c>
      <c r="Q194" s="34">
        <v>2157</v>
      </c>
      <c r="R194" s="34">
        <f>SUM(R184+R186+R188+R190+R192)</f>
        <v>827666</v>
      </c>
      <c r="S194" s="1"/>
      <c r="T194" s="1"/>
    </row>
    <row r="195" spans="1:28" s="38" customFormat="1" ht="11.25" customHeight="1" x14ac:dyDescent="0.25">
      <c r="A195" s="35"/>
      <c r="B195" s="36" t="s">
        <v>24</v>
      </c>
      <c r="C195" s="37">
        <v>0</v>
      </c>
      <c r="D195" s="37">
        <v>239</v>
      </c>
      <c r="E195" s="37">
        <v>861</v>
      </c>
      <c r="F195" s="37">
        <v>429</v>
      </c>
      <c r="G195" s="37">
        <v>17736</v>
      </c>
      <c r="H195" s="37">
        <v>31880</v>
      </c>
      <c r="I195" s="37">
        <v>0</v>
      </c>
      <c r="J195" s="37">
        <v>244</v>
      </c>
      <c r="K195" s="37">
        <v>116638</v>
      </c>
      <c r="L195" s="37">
        <v>0</v>
      </c>
      <c r="M195" s="37">
        <v>1688</v>
      </c>
      <c r="N195" s="37">
        <v>331270</v>
      </c>
      <c r="O195" s="37">
        <v>15140</v>
      </c>
      <c r="P195" s="37">
        <v>36375</v>
      </c>
      <c r="Q195" s="37">
        <v>1589</v>
      </c>
      <c r="R195" s="37">
        <f>SUM(C195:Q195)</f>
        <v>554089</v>
      </c>
      <c r="S195" s="1"/>
      <c r="T195" s="1"/>
    </row>
    <row r="196" spans="1:28" s="38" customFormat="1" x14ac:dyDescent="0.25">
      <c r="B196" s="39"/>
      <c r="R196" s="1"/>
      <c r="S196" s="1"/>
      <c r="T19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95"/>
  <sheetViews>
    <sheetView topLeftCell="A45" workbookViewId="0">
      <selection sqref="A1:O1"/>
    </sheetView>
  </sheetViews>
  <sheetFormatPr baseColWidth="10" defaultRowHeight="15" x14ac:dyDescent="0.25"/>
  <cols>
    <col min="1" max="1" width="23" bestFit="1" customWidth="1"/>
    <col min="2" max="2" width="3.7109375" style="237" customWidth="1"/>
    <col min="3" max="14" width="5.7109375" customWidth="1"/>
    <col min="15" max="15" width="6.85546875" bestFit="1" customWidth="1"/>
    <col min="18" max="18" width="17.7109375" bestFit="1" customWidth="1"/>
    <col min="19" max="19" width="6.42578125" customWidth="1"/>
    <col min="20" max="32" width="5.7109375" customWidth="1"/>
  </cols>
  <sheetData>
    <row r="1" spans="1:33" s="15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33" s="15" customFormat="1" ht="12.75" customHeight="1" x14ac:dyDescent="0.25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33" s="15" customFormat="1" ht="12.75" customHeight="1" x14ac:dyDescent="0.25">
      <c r="A3" s="398" t="s">
        <v>114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21"/>
      <c r="Q3" s="21"/>
      <c r="R3" s="21"/>
    </row>
    <row r="4" spans="1:33" s="15" customFormat="1" ht="12.75" customHeight="1" x14ac:dyDescent="0.25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21"/>
      <c r="Q4" s="21"/>
      <c r="R4" s="21"/>
    </row>
    <row r="5" spans="1:33" s="15" customFormat="1" ht="9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33" s="57" customFormat="1" ht="11.25" customHeight="1" x14ac:dyDescent="0.25">
      <c r="A6" s="2" t="s">
        <v>3</v>
      </c>
      <c r="B6" s="3"/>
      <c r="C6" s="4" t="s">
        <v>101</v>
      </c>
      <c r="D6" s="4" t="s">
        <v>141</v>
      </c>
      <c r="E6" s="4" t="s">
        <v>103</v>
      </c>
      <c r="F6" s="4" t="s">
        <v>104</v>
      </c>
      <c r="G6" s="4" t="s">
        <v>105</v>
      </c>
      <c r="H6" s="4" t="s">
        <v>106</v>
      </c>
      <c r="I6" s="4" t="s">
        <v>107</v>
      </c>
      <c r="J6" s="4" t="s">
        <v>108</v>
      </c>
      <c r="K6" s="4" t="s">
        <v>109</v>
      </c>
      <c r="L6" s="4" t="s">
        <v>110</v>
      </c>
      <c r="M6" s="4" t="s">
        <v>111</v>
      </c>
      <c r="N6" s="4" t="s">
        <v>112</v>
      </c>
      <c r="O6" s="4" t="s">
        <v>19</v>
      </c>
    </row>
    <row r="7" spans="1:33" ht="11.1" customHeight="1" x14ac:dyDescent="0.25">
      <c r="A7" s="59" t="s">
        <v>22</v>
      </c>
      <c r="B7" s="58" t="s">
        <v>23</v>
      </c>
      <c r="C7" s="60">
        <v>29</v>
      </c>
      <c r="D7" s="60">
        <v>5</v>
      </c>
      <c r="E7" s="60">
        <v>11</v>
      </c>
      <c r="F7" s="60">
        <v>12</v>
      </c>
      <c r="G7" s="60" t="s">
        <v>182</v>
      </c>
      <c r="H7" s="60" t="s">
        <v>182</v>
      </c>
      <c r="I7" s="60" t="s">
        <v>182</v>
      </c>
      <c r="J7" s="60" t="s">
        <v>182</v>
      </c>
      <c r="K7" s="60" t="s">
        <v>182</v>
      </c>
      <c r="L7" s="60" t="s">
        <v>182</v>
      </c>
      <c r="M7" s="60" t="s">
        <v>182</v>
      </c>
      <c r="N7" s="60" t="s">
        <v>182</v>
      </c>
      <c r="O7" s="245">
        <f>SUM(C7:N7)</f>
        <v>57</v>
      </c>
    </row>
    <row r="8" spans="1:33" ht="11.1" customHeight="1" x14ac:dyDescent="0.25">
      <c r="A8" s="59" t="s">
        <v>22</v>
      </c>
      <c r="B8" s="58" t="s">
        <v>24</v>
      </c>
      <c r="C8" s="60">
        <v>4</v>
      </c>
      <c r="D8" s="60">
        <v>1</v>
      </c>
      <c r="E8" s="60">
        <v>3</v>
      </c>
      <c r="F8" s="60">
        <v>1</v>
      </c>
      <c r="G8" s="60" t="s">
        <v>182</v>
      </c>
      <c r="H8" s="60" t="s">
        <v>182</v>
      </c>
      <c r="I8" s="60" t="s">
        <v>182</v>
      </c>
      <c r="J8" s="60" t="s">
        <v>182</v>
      </c>
      <c r="K8" s="60" t="s">
        <v>182</v>
      </c>
      <c r="L8" s="60" t="s">
        <v>182</v>
      </c>
      <c r="M8" s="60" t="s">
        <v>182</v>
      </c>
      <c r="N8" s="60" t="s">
        <v>182</v>
      </c>
      <c r="O8" s="258">
        <f t="shared" ref="O8:O51" si="0">SUM(C8:N8)</f>
        <v>9</v>
      </c>
    </row>
    <row r="9" spans="1:33" ht="11.1" customHeight="1" x14ac:dyDescent="0.25">
      <c r="A9" s="59" t="s">
        <v>117</v>
      </c>
      <c r="B9" s="58" t="s">
        <v>23</v>
      </c>
      <c r="C9" s="60" t="s">
        <v>182</v>
      </c>
      <c r="D9" s="60" t="s">
        <v>182</v>
      </c>
      <c r="E9" s="60" t="s">
        <v>182</v>
      </c>
      <c r="F9" s="60" t="s">
        <v>182</v>
      </c>
      <c r="G9" s="60" t="s">
        <v>182</v>
      </c>
      <c r="H9" s="60" t="s">
        <v>182</v>
      </c>
      <c r="I9" s="60" t="s">
        <v>182</v>
      </c>
      <c r="J9" s="60" t="s">
        <v>182</v>
      </c>
      <c r="K9" s="60" t="s">
        <v>182</v>
      </c>
      <c r="L9" s="60" t="s">
        <v>182</v>
      </c>
      <c r="M9" s="60" t="s">
        <v>182</v>
      </c>
      <c r="N9" s="60">
        <v>95</v>
      </c>
      <c r="O9" s="245">
        <f t="shared" si="0"/>
        <v>95</v>
      </c>
    </row>
    <row r="10" spans="1:33" ht="11.1" customHeight="1" x14ac:dyDescent="0.25">
      <c r="A10" s="267" t="s">
        <v>117</v>
      </c>
      <c r="B10" s="269" t="s">
        <v>24</v>
      </c>
      <c r="C10" s="268" t="s">
        <v>182</v>
      </c>
      <c r="D10" s="268" t="s">
        <v>182</v>
      </c>
      <c r="E10" s="268" t="s">
        <v>182</v>
      </c>
      <c r="F10" s="268" t="s">
        <v>182</v>
      </c>
      <c r="G10" s="268" t="s">
        <v>182</v>
      </c>
      <c r="H10" s="268" t="s">
        <v>182</v>
      </c>
      <c r="I10" s="268" t="s">
        <v>182</v>
      </c>
      <c r="J10" s="268" t="s">
        <v>182</v>
      </c>
      <c r="K10" s="268" t="s">
        <v>182</v>
      </c>
      <c r="L10" s="268" t="s">
        <v>182</v>
      </c>
      <c r="M10" s="268" t="s">
        <v>182</v>
      </c>
      <c r="N10" s="268">
        <v>17</v>
      </c>
      <c r="O10" s="252">
        <f t="shared" si="0"/>
        <v>17</v>
      </c>
    </row>
    <row r="11" spans="1:33" ht="11.1" customHeight="1" x14ac:dyDescent="0.25">
      <c r="A11" s="59"/>
      <c r="B11" s="58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58"/>
    </row>
    <row r="12" spans="1:33" ht="11.1" customHeight="1" x14ac:dyDescent="0.25">
      <c r="A12" s="273" t="s">
        <v>25</v>
      </c>
      <c r="B12" s="58" t="s">
        <v>23</v>
      </c>
      <c r="C12" s="60" t="s">
        <v>182</v>
      </c>
      <c r="D12" s="60" t="s">
        <v>182</v>
      </c>
      <c r="E12" s="60" t="s">
        <v>182</v>
      </c>
      <c r="F12" s="60">
        <v>18</v>
      </c>
      <c r="G12" s="60">
        <v>101</v>
      </c>
      <c r="H12" s="60">
        <v>209</v>
      </c>
      <c r="I12" s="60">
        <v>264</v>
      </c>
      <c r="J12" s="60">
        <v>165</v>
      </c>
      <c r="K12" s="60">
        <v>133</v>
      </c>
      <c r="L12" s="60">
        <v>123</v>
      </c>
      <c r="M12" s="60">
        <v>32</v>
      </c>
      <c r="N12" s="60">
        <v>3</v>
      </c>
      <c r="O12" s="245">
        <f t="shared" si="0"/>
        <v>1048</v>
      </c>
    </row>
    <row r="13" spans="1:33" ht="11.1" customHeight="1" x14ac:dyDescent="0.25">
      <c r="A13" s="273" t="s">
        <v>25</v>
      </c>
      <c r="B13" s="58" t="s">
        <v>24</v>
      </c>
      <c r="C13" s="60" t="s">
        <v>182</v>
      </c>
      <c r="D13" s="60" t="s">
        <v>182</v>
      </c>
      <c r="E13" s="60" t="s">
        <v>182</v>
      </c>
      <c r="F13" s="60">
        <v>15</v>
      </c>
      <c r="G13" s="60">
        <v>81</v>
      </c>
      <c r="H13" s="60">
        <v>166</v>
      </c>
      <c r="I13" s="60">
        <v>221</v>
      </c>
      <c r="J13" s="60">
        <v>143</v>
      </c>
      <c r="K13" s="60">
        <v>112</v>
      </c>
      <c r="L13" s="60">
        <v>104</v>
      </c>
      <c r="M13" s="60">
        <v>27</v>
      </c>
      <c r="N13" s="60">
        <v>3</v>
      </c>
      <c r="O13" s="245">
        <f t="shared" si="0"/>
        <v>872</v>
      </c>
    </row>
    <row r="14" spans="1:33" ht="11.1" customHeight="1" x14ac:dyDescent="0.25">
      <c r="A14" s="59" t="s">
        <v>26</v>
      </c>
      <c r="B14" s="58" t="s">
        <v>23</v>
      </c>
      <c r="C14" s="60" t="s">
        <v>182</v>
      </c>
      <c r="D14" s="60" t="s">
        <v>182</v>
      </c>
      <c r="E14" s="60" t="s">
        <v>182</v>
      </c>
      <c r="F14" s="60" t="s">
        <v>182</v>
      </c>
      <c r="G14" s="60" t="s">
        <v>182</v>
      </c>
      <c r="H14" s="60" t="s">
        <v>182</v>
      </c>
      <c r="I14" s="60" t="s">
        <v>182</v>
      </c>
      <c r="J14" s="60" t="s">
        <v>182</v>
      </c>
      <c r="K14" s="60" t="s">
        <v>182</v>
      </c>
      <c r="L14" s="60" t="s">
        <v>182</v>
      </c>
      <c r="M14" s="60" t="s">
        <v>182</v>
      </c>
      <c r="N14" s="60" t="s">
        <v>182</v>
      </c>
      <c r="O14" s="245">
        <f t="shared" si="0"/>
        <v>0</v>
      </c>
      <c r="R14" s="253"/>
      <c r="S14" s="253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53"/>
    </row>
    <row r="15" spans="1:33" ht="11.1" customHeight="1" x14ac:dyDescent="0.25">
      <c r="A15" s="59" t="s">
        <v>26</v>
      </c>
      <c r="B15" s="58" t="s">
        <v>24</v>
      </c>
      <c r="C15" s="60" t="s">
        <v>182</v>
      </c>
      <c r="D15" s="60" t="s">
        <v>182</v>
      </c>
      <c r="E15" s="60" t="s">
        <v>182</v>
      </c>
      <c r="F15" s="60" t="s">
        <v>182</v>
      </c>
      <c r="G15" s="60" t="s">
        <v>182</v>
      </c>
      <c r="H15" s="60" t="s">
        <v>182</v>
      </c>
      <c r="I15" s="60" t="s">
        <v>182</v>
      </c>
      <c r="J15" s="60" t="s">
        <v>182</v>
      </c>
      <c r="K15" s="60" t="s">
        <v>182</v>
      </c>
      <c r="L15" s="60">
        <v>2</v>
      </c>
      <c r="M15" s="60" t="s">
        <v>182</v>
      </c>
      <c r="N15" s="60" t="s">
        <v>182</v>
      </c>
      <c r="O15" s="245">
        <f t="shared" si="0"/>
        <v>2</v>
      </c>
      <c r="R15" s="61"/>
      <c r="S15" s="62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253"/>
    </row>
    <row r="16" spans="1:33" ht="11.1" customHeight="1" x14ac:dyDescent="0.25">
      <c r="A16" s="59" t="s">
        <v>118</v>
      </c>
      <c r="B16" s="58" t="s">
        <v>23</v>
      </c>
      <c r="C16" s="60" t="s">
        <v>182</v>
      </c>
      <c r="D16" s="60" t="s">
        <v>182</v>
      </c>
      <c r="E16" s="60" t="s">
        <v>182</v>
      </c>
      <c r="F16" s="60" t="s">
        <v>182</v>
      </c>
      <c r="G16" s="60">
        <v>1</v>
      </c>
      <c r="H16" s="60" t="s">
        <v>182</v>
      </c>
      <c r="I16" s="60" t="s">
        <v>182</v>
      </c>
      <c r="J16" s="60" t="s">
        <v>182</v>
      </c>
      <c r="K16" s="60" t="s">
        <v>182</v>
      </c>
      <c r="L16" s="60" t="s">
        <v>182</v>
      </c>
      <c r="M16" s="60" t="s">
        <v>182</v>
      </c>
      <c r="N16" s="60" t="s">
        <v>182</v>
      </c>
      <c r="O16" s="245">
        <f t="shared" si="0"/>
        <v>1</v>
      </c>
      <c r="R16" s="61"/>
      <c r="S16" s="62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253"/>
    </row>
    <row r="17" spans="1:33" ht="11.1" customHeight="1" x14ac:dyDescent="0.25">
      <c r="A17" s="59" t="s">
        <v>118</v>
      </c>
      <c r="B17" s="58" t="s">
        <v>24</v>
      </c>
      <c r="C17" s="60" t="s">
        <v>182</v>
      </c>
      <c r="D17" s="60" t="s">
        <v>182</v>
      </c>
      <c r="E17" s="60" t="s">
        <v>182</v>
      </c>
      <c r="F17" s="60" t="s">
        <v>182</v>
      </c>
      <c r="G17" s="60">
        <v>1</v>
      </c>
      <c r="H17" s="60" t="s">
        <v>182</v>
      </c>
      <c r="I17" s="60" t="s">
        <v>182</v>
      </c>
      <c r="J17" s="60" t="s">
        <v>182</v>
      </c>
      <c r="K17" s="60" t="s">
        <v>182</v>
      </c>
      <c r="L17" s="60" t="s">
        <v>182</v>
      </c>
      <c r="M17" s="60" t="s">
        <v>182</v>
      </c>
      <c r="N17" s="60" t="s">
        <v>182</v>
      </c>
      <c r="O17" s="245">
        <f t="shared" si="0"/>
        <v>1</v>
      </c>
      <c r="R17" s="61"/>
      <c r="S17" s="62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253"/>
    </row>
    <row r="18" spans="1:33" ht="11.1" customHeight="1" x14ac:dyDescent="0.25">
      <c r="A18" s="273" t="s">
        <v>28</v>
      </c>
      <c r="B18" s="58" t="s">
        <v>23</v>
      </c>
      <c r="C18" s="60">
        <v>102</v>
      </c>
      <c r="D18" s="60">
        <v>382</v>
      </c>
      <c r="E18" s="60">
        <v>261</v>
      </c>
      <c r="F18" s="60">
        <v>270</v>
      </c>
      <c r="G18" s="60">
        <v>20</v>
      </c>
      <c r="H18" s="60">
        <v>12</v>
      </c>
      <c r="I18" s="60" t="s">
        <v>182</v>
      </c>
      <c r="J18" s="60">
        <v>8</v>
      </c>
      <c r="K18" s="60">
        <v>19</v>
      </c>
      <c r="L18" s="60">
        <v>25</v>
      </c>
      <c r="M18" s="60">
        <v>236</v>
      </c>
      <c r="N18" s="60">
        <v>185</v>
      </c>
      <c r="O18" s="245">
        <f t="shared" si="0"/>
        <v>1520</v>
      </c>
      <c r="R18" s="61"/>
      <c r="S18" s="62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253"/>
    </row>
    <row r="19" spans="1:33" ht="11.1" customHeight="1" x14ac:dyDescent="0.25">
      <c r="A19" s="273" t="s">
        <v>28</v>
      </c>
      <c r="B19" s="58" t="s">
        <v>24</v>
      </c>
      <c r="C19" s="60">
        <v>63</v>
      </c>
      <c r="D19" s="60">
        <v>254</v>
      </c>
      <c r="E19" s="60">
        <v>178</v>
      </c>
      <c r="F19" s="60">
        <v>229</v>
      </c>
      <c r="G19" s="60">
        <v>16</v>
      </c>
      <c r="H19" s="60">
        <v>10</v>
      </c>
      <c r="I19" s="60" t="s">
        <v>182</v>
      </c>
      <c r="J19" s="60">
        <v>5</v>
      </c>
      <c r="K19" s="60">
        <v>19</v>
      </c>
      <c r="L19" s="60">
        <v>21</v>
      </c>
      <c r="M19" s="60">
        <v>209</v>
      </c>
      <c r="N19" s="60">
        <v>160</v>
      </c>
      <c r="O19" s="245">
        <f t="shared" si="0"/>
        <v>1164</v>
      </c>
      <c r="R19" s="61"/>
      <c r="S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253"/>
    </row>
    <row r="20" spans="1:33" ht="11.1" customHeight="1" x14ac:dyDescent="0.25">
      <c r="A20" s="270" t="s">
        <v>119</v>
      </c>
      <c r="B20" s="58" t="s">
        <v>23</v>
      </c>
      <c r="C20" s="60">
        <v>1</v>
      </c>
      <c r="D20" s="60" t="s">
        <v>182</v>
      </c>
      <c r="E20" s="60" t="s">
        <v>182</v>
      </c>
      <c r="F20" s="60" t="s">
        <v>182</v>
      </c>
      <c r="G20" s="60" t="s">
        <v>182</v>
      </c>
      <c r="H20" s="60" t="s">
        <v>182</v>
      </c>
      <c r="I20" s="60" t="s">
        <v>182</v>
      </c>
      <c r="J20" s="60" t="s">
        <v>182</v>
      </c>
      <c r="K20" s="60" t="s">
        <v>182</v>
      </c>
      <c r="L20" s="60" t="s">
        <v>182</v>
      </c>
      <c r="M20" s="60" t="s">
        <v>182</v>
      </c>
      <c r="N20" s="60" t="s">
        <v>182</v>
      </c>
      <c r="O20" s="245">
        <f t="shared" si="0"/>
        <v>1</v>
      </c>
      <c r="R20" s="61"/>
      <c r="S20" s="62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253"/>
    </row>
    <row r="21" spans="1:33" ht="11.1" customHeight="1" x14ac:dyDescent="0.25">
      <c r="A21" s="270" t="s">
        <v>119</v>
      </c>
      <c r="B21" s="58" t="s">
        <v>24</v>
      </c>
      <c r="C21" s="60">
        <v>1</v>
      </c>
      <c r="D21" s="60" t="s">
        <v>182</v>
      </c>
      <c r="E21" s="60" t="s">
        <v>182</v>
      </c>
      <c r="F21" s="60" t="s">
        <v>182</v>
      </c>
      <c r="G21" s="60" t="s">
        <v>182</v>
      </c>
      <c r="H21" s="60" t="s">
        <v>182</v>
      </c>
      <c r="I21" s="60" t="s">
        <v>182</v>
      </c>
      <c r="J21" s="60" t="s">
        <v>182</v>
      </c>
      <c r="K21" s="60" t="s">
        <v>182</v>
      </c>
      <c r="L21" s="60" t="s">
        <v>182</v>
      </c>
      <c r="M21" s="60" t="s">
        <v>182</v>
      </c>
      <c r="N21" s="60" t="s">
        <v>182</v>
      </c>
      <c r="O21" s="245">
        <f t="shared" si="0"/>
        <v>1</v>
      </c>
      <c r="R21" s="61"/>
      <c r="S21" s="62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253"/>
    </row>
    <row r="22" spans="1:33" ht="11.1" customHeight="1" x14ac:dyDescent="0.25">
      <c r="A22" s="59" t="s">
        <v>120</v>
      </c>
      <c r="B22" s="58" t="s">
        <v>23</v>
      </c>
      <c r="C22" s="60">
        <v>12</v>
      </c>
      <c r="D22" s="60">
        <v>2</v>
      </c>
      <c r="E22" s="60" t="s">
        <v>182</v>
      </c>
      <c r="F22" s="60" t="s">
        <v>182</v>
      </c>
      <c r="G22" s="60" t="s">
        <v>182</v>
      </c>
      <c r="H22" s="60" t="s">
        <v>182</v>
      </c>
      <c r="I22" s="60" t="s">
        <v>182</v>
      </c>
      <c r="J22" s="60" t="s">
        <v>182</v>
      </c>
      <c r="K22" s="60" t="s">
        <v>182</v>
      </c>
      <c r="L22" s="60" t="s">
        <v>182</v>
      </c>
      <c r="M22" s="60" t="s">
        <v>182</v>
      </c>
      <c r="N22" s="60" t="s">
        <v>182</v>
      </c>
      <c r="O22" s="245">
        <f t="shared" si="0"/>
        <v>14</v>
      </c>
      <c r="R22" s="61"/>
      <c r="S22" s="62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253"/>
    </row>
    <row r="23" spans="1:33" ht="11.1" customHeight="1" x14ac:dyDescent="0.25">
      <c r="A23" s="59" t="s">
        <v>120</v>
      </c>
      <c r="B23" s="58" t="s">
        <v>24</v>
      </c>
      <c r="C23" s="60">
        <v>12</v>
      </c>
      <c r="D23" s="60">
        <v>2</v>
      </c>
      <c r="E23" s="60" t="s">
        <v>182</v>
      </c>
      <c r="F23" s="60" t="s">
        <v>182</v>
      </c>
      <c r="G23" s="60" t="s">
        <v>182</v>
      </c>
      <c r="H23" s="60" t="s">
        <v>182</v>
      </c>
      <c r="I23" s="60" t="s">
        <v>182</v>
      </c>
      <c r="J23" s="60" t="s">
        <v>182</v>
      </c>
      <c r="K23" s="60" t="s">
        <v>182</v>
      </c>
      <c r="L23" s="60" t="s">
        <v>182</v>
      </c>
      <c r="M23" s="60" t="s">
        <v>182</v>
      </c>
      <c r="N23" s="60" t="s">
        <v>182</v>
      </c>
      <c r="O23" s="245">
        <f t="shared" si="0"/>
        <v>14</v>
      </c>
      <c r="R23" s="61"/>
      <c r="S23" s="62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253"/>
    </row>
    <row r="24" spans="1:33" ht="11.1" customHeight="1" x14ac:dyDescent="0.25">
      <c r="A24" s="59" t="s">
        <v>29</v>
      </c>
      <c r="B24" s="58" t="s">
        <v>23</v>
      </c>
      <c r="C24" s="60">
        <v>1</v>
      </c>
      <c r="D24" s="60" t="s">
        <v>182</v>
      </c>
      <c r="E24" s="60" t="s">
        <v>182</v>
      </c>
      <c r="F24" s="60" t="s">
        <v>182</v>
      </c>
      <c r="G24" s="60" t="s">
        <v>182</v>
      </c>
      <c r="H24" s="60" t="s">
        <v>182</v>
      </c>
      <c r="I24" s="60" t="s">
        <v>182</v>
      </c>
      <c r="J24" s="60" t="s">
        <v>182</v>
      </c>
      <c r="K24" s="60" t="s">
        <v>182</v>
      </c>
      <c r="L24" s="60" t="s">
        <v>182</v>
      </c>
      <c r="M24" s="60" t="s">
        <v>182</v>
      </c>
      <c r="N24" s="60" t="s">
        <v>182</v>
      </c>
      <c r="O24" s="245">
        <f t="shared" si="0"/>
        <v>1</v>
      </c>
      <c r="R24" s="61"/>
      <c r="S24" s="62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253"/>
    </row>
    <row r="25" spans="1:33" ht="11.1" customHeight="1" x14ac:dyDescent="0.25">
      <c r="A25" s="59" t="s">
        <v>29</v>
      </c>
      <c r="B25" s="58" t="s">
        <v>24</v>
      </c>
      <c r="C25" s="60" t="s">
        <v>182</v>
      </c>
      <c r="D25" s="60" t="s">
        <v>182</v>
      </c>
      <c r="E25" s="60" t="s">
        <v>182</v>
      </c>
      <c r="F25" s="60" t="s">
        <v>182</v>
      </c>
      <c r="G25" s="60" t="s">
        <v>182</v>
      </c>
      <c r="H25" s="60" t="s">
        <v>182</v>
      </c>
      <c r="I25" s="60" t="s">
        <v>182</v>
      </c>
      <c r="J25" s="60" t="s">
        <v>182</v>
      </c>
      <c r="K25" s="60">
        <v>0</v>
      </c>
      <c r="L25" s="60" t="s">
        <v>182</v>
      </c>
      <c r="M25" s="60" t="s">
        <v>182</v>
      </c>
      <c r="N25" s="60" t="s">
        <v>182</v>
      </c>
      <c r="O25" s="245">
        <f t="shared" si="0"/>
        <v>0</v>
      </c>
      <c r="R25" s="255"/>
      <c r="S25" s="256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3"/>
    </row>
    <row r="26" spans="1:33" ht="11.1" customHeight="1" x14ac:dyDescent="0.25">
      <c r="A26" s="59" t="s">
        <v>30</v>
      </c>
      <c r="B26" s="58" t="s">
        <v>23</v>
      </c>
      <c r="C26" s="60" t="s">
        <v>182</v>
      </c>
      <c r="D26" s="60">
        <v>14</v>
      </c>
      <c r="E26" s="60">
        <v>3</v>
      </c>
      <c r="F26" s="60">
        <v>42</v>
      </c>
      <c r="G26" s="60">
        <v>245</v>
      </c>
      <c r="H26" s="60">
        <v>52</v>
      </c>
      <c r="I26" s="60">
        <v>3</v>
      </c>
      <c r="J26" s="60">
        <v>11</v>
      </c>
      <c r="K26" s="60">
        <v>5</v>
      </c>
      <c r="L26" s="60">
        <v>1</v>
      </c>
      <c r="M26" s="60">
        <v>8</v>
      </c>
      <c r="N26" s="60" t="s">
        <v>182</v>
      </c>
      <c r="O26" s="245">
        <f t="shared" si="0"/>
        <v>384</v>
      </c>
      <c r="R26" s="255"/>
      <c r="S26" s="256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3"/>
    </row>
    <row r="27" spans="1:33" ht="11.1" customHeight="1" x14ac:dyDescent="0.25">
      <c r="A27" s="59" t="s">
        <v>30</v>
      </c>
      <c r="B27" s="58" t="s">
        <v>24</v>
      </c>
      <c r="C27" s="60" t="s">
        <v>182</v>
      </c>
      <c r="D27" s="60">
        <v>14</v>
      </c>
      <c r="E27" s="60">
        <v>3</v>
      </c>
      <c r="F27" s="60">
        <v>43</v>
      </c>
      <c r="G27" s="60">
        <v>241</v>
      </c>
      <c r="H27" s="60">
        <v>51</v>
      </c>
      <c r="I27" s="60">
        <v>3</v>
      </c>
      <c r="J27" s="60">
        <v>10</v>
      </c>
      <c r="K27" s="60">
        <v>5</v>
      </c>
      <c r="L27" s="60">
        <v>1</v>
      </c>
      <c r="M27" s="60">
        <v>8</v>
      </c>
      <c r="N27" s="60" t="s">
        <v>182</v>
      </c>
      <c r="O27" s="245">
        <f t="shared" si="0"/>
        <v>379</v>
      </c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</row>
    <row r="28" spans="1:33" ht="11.1" customHeight="1" x14ac:dyDescent="0.25">
      <c r="A28" s="59" t="s">
        <v>121</v>
      </c>
      <c r="B28" s="58" t="s">
        <v>23</v>
      </c>
      <c r="C28" s="60">
        <v>1</v>
      </c>
      <c r="D28" s="60" t="s">
        <v>182</v>
      </c>
      <c r="E28" s="60">
        <v>1</v>
      </c>
      <c r="F28" s="60" t="s">
        <v>182</v>
      </c>
      <c r="G28" s="60" t="s">
        <v>182</v>
      </c>
      <c r="H28" s="60" t="s">
        <v>182</v>
      </c>
      <c r="I28" s="60" t="s">
        <v>182</v>
      </c>
      <c r="J28" s="60" t="s">
        <v>182</v>
      </c>
      <c r="K28" s="60" t="s">
        <v>182</v>
      </c>
      <c r="L28" s="60">
        <v>1</v>
      </c>
      <c r="M28" s="60" t="s">
        <v>182</v>
      </c>
      <c r="N28" s="60" t="s">
        <v>182</v>
      </c>
      <c r="O28" s="245">
        <f t="shared" si="0"/>
        <v>3</v>
      </c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</row>
    <row r="29" spans="1:33" ht="11.1" customHeight="1" x14ac:dyDescent="0.25">
      <c r="A29" s="59" t="s">
        <v>121</v>
      </c>
      <c r="B29" s="58" t="s">
        <v>24</v>
      </c>
      <c r="C29" s="60" t="s">
        <v>182</v>
      </c>
      <c r="D29" s="60" t="s">
        <v>182</v>
      </c>
      <c r="E29" s="60">
        <v>1</v>
      </c>
      <c r="F29" s="60" t="s">
        <v>182</v>
      </c>
      <c r="G29" s="60" t="s">
        <v>182</v>
      </c>
      <c r="H29" s="60" t="s">
        <v>182</v>
      </c>
      <c r="I29" s="60" t="s">
        <v>182</v>
      </c>
      <c r="J29" s="60" t="s">
        <v>182</v>
      </c>
      <c r="K29" s="60" t="s">
        <v>182</v>
      </c>
      <c r="L29" s="60">
        <v>1</v>
      </c>
      <c r="M29" s="60" t="s">
        <v>182</v>
      </c>
      <c r="N29" s="60" t="s">
        <v>182</v>
      </c>
      <c r="O29" s="245">
        <f t="shared" si="0"/>
        <v>2</v>
      </c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</row>
    <row r="30" spans="1:33" ht="11.1" customHeight="1" x14ac:dyDescent="0.25">
      <c r="A30" s="59" t="s">
        <v>32</v>
      </c>
      <c r="B30" s="58" t="s">
        <v>23</v>
      </c>
      <c r="C30" s="60" t="s">
        <v>182</v>
      </c>
      <c r="D30" s="60">
        <v>2</v>
      </c>
      <c r="E30" s="60" t="s">
        <v>182</v>
      </c>
      <c r="F30" s="60" t="s">
        <v>182</v>
      </c>
      <c r="G30" s="60" t="s">
        <v>182</v>
      </c>
      <c r="H30" s="60" t="s">
        <v>182</v>
      </c>
      <c r="I30" s="60" t="s">
        <v>182</v>
      </c>
      <c r="J30" s="60" t="s">
        <v>182</v>
      </c>
      <c r="K30" s="60">
        <v>2</v>
      </c>
      <c r="L30" s="60">
        <v>3</v>
      </c>
      <c r="M30" s="60" t="s">
        <v>182</v>
      </c>
      <c r="N30" s="60" t="s">
        <v>182</v>
      </c>
      <c r="O30" s="245">
        <f t="shared" si="0"/>
        <v>7</v>
      </c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</row>
    <row r="31" spans="1:33" ht="11.1" customHeight="1" x14ac:dyDescent="0.25">
      <c r="A31" s="59" t="s">
        <v>32</v>
      </c>
      <c r="B31" s="58" t="s">
        <v>24</v>
      </c>
      <c r="C31" s="60" t="s">
        <v>182</v>
      </c>
      <c r="D31" s="60">
        <v>1</v>
      </c>
      <c r="E31" s="60" t="s">
        <v>182</v>
      </c>
      <c r="F31" s="60" t="s">
        <v>182</v>
      </c>
      <c r="G31" s="60" t="s">
        <v>182</v>
      </c>
      <c r="H31" s="60" t="s">
        <v>182</v>
      </c>
      <c r="I31" s="60" t="s">
        <v>182</v>
      </c>
      <c r="J31" s="60" t="s">
        <v>182</v>
      </c>
      <c r="K31" s="60">
        <v>2</v>
      </c>
      <c r="L31" s="60">
        <v>3</v>
      </c>
      <c r="M31" s="60" t="s">
        <v>182</v>
      </c>
      <c r="N31" s="60" t="s">
        <v>182</v>
      </c>
      <c r="O31" s="245">
        <f t="shared" si="0"/>
        <v>6</v>
      </c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</row>
    <row r="32" spans="1:33" ht="11.1" customHeight="1" x14ac:dyDescent="0.25">
      <c r="A32" s="59" t="s">
        <v>122</v>
      </c>
      <c r="B32" s="58" t="s">
        <v>23</v>
      </c>
      <c r="C32" s="60" t="s">
        <v>182</v>
      </c>
      <c r="D32" s="60" t="s">
        <v>182</v>
      </c>
      <c r="E32" s="60" t="s">
        <v>182</v>
      </c>
      <c r="F32" s="60" t="s">
        <v>182</v>
      </c>
      <c r="G32" s="60" t="s">
        <v>182</v>
      </c>
      <c r="H32" s="60" t="s">
        <v>182</v>
      </c>
      <c r="I32" s="60">
        <v>2</v>
      </c>
      <c r="J32" s="60" t="s">
        <v>182</v>
      </c>
      <c r="K32" s="60">
        <v>3</v>
      </c>
      <c r="L32" s="60">
        <v>4</v>
      </c>
      <c r="M32" s="60">
        <v>1</v>
      </c>
      <c r="N32" s="60" t="s">
        <v>182</v>
      </c>
      <c r="O32" s="245">
        <f t="shared" si="0"/>
        <v>10</v>
      </c>
    </row>
    <row r="33" spans="1:15" ht="11.1" customHeight="1" x14ac:dyDescent="0.25">
      <c r="A33" s="59" t="s">
        <v>122</v>
      </c>
      <c r="B33" s="58" t="s">
        <v>24</v>
      </c>
      <c r="C33" s="60" t="s">
        <v>182</v>
      </c>
      <c r="D33" s="60" t="s">
        <v>182</v>
      </c>
      <c r="E33" s="60" t="s">
        <v>182</v>
      </c>
      <c r="F33" s="60" t="s">
        <v>182</v>
      </c>
      <c r="G33" s="60" t="s">
        <v>182</v>
      </c>
      <c r="H33" s="60" t="s">
        <v>182</v>
      </c>
      <c r="I33" s="60">
        <v>1</v>
      </c>
      <c r="J33" s="60" t="s">
        <v>182</v>
      </c>
      <c r="K33" s="60">
        <v>2</v>
      </c>
      <c r="L33" s="60">
        <v>3</v>
      </c>
      <c r="M33" s="60">
        <v>1</v>
      </c>
      <c r="N33" s="60" t="s">
        <v>182</v>
      </c>
      <c r="O33" s="245">
        <f t="shared" si="0"/>
        <v>7</v>
      </c>
    </row>
    <row r="34" spans="1:15" ht="11.1" customHeight="1" x14ac:dyDescent="0.25">
      <c r="A34" s="59" t="s">
        <v>33</v>
      </c>
      <c r="B34" s="58" t="s">
        <v>23</v>
      </c>
      <c r="C34" s="60" t="s">
        <v>182</v>
      </c>
      <c r="D34" s="60" t="s">
        <v>182</v>
      </c>
      <c r="E34" s="60" t="s">
        <v>182</v>
      </c>
      <c r="F34" s="60">
        <v>1</v>
      </c>
      <c r="G34" s="60">
        <v>321</v>
      </c>
      <c r="H34" s="60">
        <v>429</v>
      </c>
      <c r="I34" s="60">
        <v>133</v>
      </c>
      <c r="J34" s="60" t="s">
        <v>182</v>
      </c>
      <c r="K34" s="60">
        <v>124</v>
      </c>
      <c r="L34" s="60">
        <v>74</v>
      </c>
      <c r="M34" s="60">
        <v>364</v>
      </c>
      <c r="N34" s="60">
        <v>326</v>
      </c>
      <c r="O34" s="245">
        <f t="shared" si="0"/>
        <v>1772</v>
      </c>
    </row>
    <row r="35" spans="1:15" ht="11.1" customHeight="1" x14ac:dyDescent="0.25">
      <c r="A35" s="59" t="s">
        <v>33</v>
      </c>
      <c r="B35" s="58" t="s">
        <v>24</v>
      </c>
      <c r="C35" s="60" t="s">
        <v>182</v>
      </c>
      <c r="D35" s="60" t="s">
        <v>182</v>
      </c>
      <c r="E35" s="60" t="s">
        <v>182</v>
      </c>
      <c r="F35" s="60">
        <v>1</v>
      </c>
      <c r="G35" s="60">
        <v>234</v>
      </c>
      <c r="H35" s="60">
        <v>294</v>
      </c>
      <c r="I35" s="60">
        <v>86</v>
      </c>
      <c r="J35" s="60" t="s">
        <v>182</v>
      </c>
      <c r="K35" s="60">
        <v>82</v>
      </c>
      <c r="L35" s="60">
        <v>50</v>
      </c>
      <c r="M35" s="60">
        <v>223</v>
      </c>
      <c r="N35" s="60">
        <v>204</v>
      </c>
      <c r="O35" s="245">
        <f t="shared" si="0"/>
        <v>1174</v>
      </c>
    </row>
    <row r="36" spans="1:15" ht="11.1" customHeight="1" x14ac:dyDescent="0.25">
      <c r="A36" s="59" t="s">
        <v>34</v>
      </c>
      <c r="B36" s="58" t="s">
        <v>23</v>
      </c>
      <c r="C36" s="60">
        <v>1</v>
      </c>
      <c r="D36" s="60" t="s">
        <v>182</v>
      </c>
      <c r="E36" s="60">
        <v>1</v>
      </c>
      <c r="F36" s="60">
        <v>2</v>
      </c>
      <c r="G36" s="60">
        <v>1</v>
      </c>
      <c r="H36" s="60" t="s">
        <v>182</v>
      </c>
      <c r="I36" s="60" t="s">
        <v>182</v>
      </c>
      <c r="J36" s="60" t="s">
        <v>182</v>
      </c>
      <c r="K36" s="60">
        <v>2</v>
      </c>
      <c r="L36" s="60" t="s">
        <v>182</v>
      </c>
      <c r="M36" s="60">
        <v>2</v>
      </c>
      <c r="N36" s="60">
        <v>3</v>
      </c>
      <c r="O36" s="245">
        <f t="shared" si="0"/>
        <v>12</v>
      </c>
    </row>
    <row r="37" spans="1:15" ht="11.1" customHeight="1" x14ac:dyDescent="0.25">
      <c r="A37" s="59" t="s">
        <v>34</v>
      </c>
      <c r="B37" s="58" t="s">
        <v>24</v>
      </c>
      <c r="C37" s="60">
        <v>1</v>
      </c>
      <c r="D37" s="60" t="s">
        <v>182</v>
      </c>
      <c r="E37" s="60" t="s">
        <v>182</v>
      </c>
      <c r="F37" s="60">
        <v>1</v>
      </c>
      <c r="G37" s="60">
        <v>1</v>
      </c>
      <c r="H37" s="60" t="s">
        <v>182</v>
      </c>
      <c r="I37" s="60" t="s">
        <v>182</v>
      </c>
      <c r="J37" s="60" t="s">
        <v>182</v>
      </c>
      <c r="K37" s="60">
        <v>1</v>
      </c>
      <c r="L37" s="60" t="s">
        <v>182</v>
      </c>
      <c r="M37" s="60" t="s">
        <v>182</v>
      </c>
      <c r="N37" s="60">
        <v>2</v>
      </c>
      <c r="O37" s="245">
        <f t="shared" si="0"/>
        <v>6</v>
      </c>
    </row>
    <row r="38" spans="1:15" ht="11.1" customHeight="1" x14ac:dyDescent="0.25">
      <c r="A38" s="59" t="s">
        <v>35</v>
      </c>
      <c r="B38" s="58" t="s">
        <v>23</v>
      </c>
      <c r="C38" s="60">
        <v>46</v>
      </c>
      <c r="D38" s="60">
        <v>49</v>
      </c>
      <c r="E38" s="60">
        <v>19</v>
      </c>
      <c r="F38" s="60">
        <v>10</v>
      </c>
      <c r="G38" s="60">
        <v>11</v>
      </c>
      <c r="H38" s="60">
        <v>14</v>
      </c>
      <c r="I38" s="60">
        <v>5</v>
      </c>
      <c r="J38" s="60">
        <v>11</v>
      </c>
      <c r="K38" s="60">
        <v>46</v>
      </c>
      <c r="L38" s="60">
        <v>75</v>
      </c>
      <c r="M38" s="60">
        <v>24</v>
      </c>
      <c r="N38" s="60">
        <v>22</v>
      </c>
      <c r="O38" s="245">
        <f t="shared" si="0"/>
        <v>332</v>
      </c>
    </row>
    <row r="39" spans="1:15" ht="11.1" customHeight="1" x14ac:dyDescent="0.25">
      <c r="A39" s="59" t="s">
        <v>35</v>
      </c>
      <c r="B39" s="58" t="s">
        <v>24</v>
      </c>
      <c r="C39" s="60">
        <v>38</v>
      </c>
      <c r="D39" s="60">
        <v>37</v>
      </c>
      <c r="E39" s="60">
        <v>15</v>
      </c>
      <c r="F39" s="60">
        <v>8</v>
      </c>
      <c r="G39" s="60">
        <v>6</v>
      </c>
      <c r="H39" s="60">
        <v>11</v>
      </c>
      <c r="I39" s="60">
        <v>4</v>
      </c>
      <c r="J39" s="60">
        <v>7</v>
      </c>
      <c r="K39" s="60">
        <v>35</v>
      </c>
      <c r="L39" s="60">
        <v>58</v>
      </c>
      <c r="M39" s="60">
        <v>19</v>
      </c>
      <c r="N39" s="60">
        <v>14</v>
      </c>
      <c r="O39" s="245">
        <f t="shared" si="0"/>
        <v>252</v>
      </c>
    </row>
    <row r="40" spans="1:15" ht="11.1" customHeight="1" x14ac:dyDescent="0.25">
      <c r="A40" s="59" t="s">
        <v>36</v>
      </c>
      <c r="B40" s="58" t="s">
        <v>23</v>
      </c>
      <c r="C40" s="60" t="s">
        <v>182</v>
      </c>
      <c r="D40" s="60" t="s">
        <v>182</v>
      </c>
      <c r="E40" s="60" t="s">
        <v>182</v>
      </c>
      <c r="F40" s="60" t="s">
        <v>182</v>
      </c>
      <c r="G40" s="60" t="s">
        <v>182</v>
      </c>
      <c r="H40" s="60">
        <v>1</v>
      </c>
      <c r="I40" s="60">
        <v>1</v>
      </c>
      <c r="J40" s="60">
        <v>1</v>
      </c>
      <c r="K40" s="60" t="s">
        <v>182</v>
      </c>
      <c r="L40" s="60" t="s">
        <v>182</v>
      </c>
      <c r="M40" s="60" t="s">
        <v>182</v>
      </c>
      <c r="N40" s="60" t="s">
        <v>182</v>
      </c>
      <c r="O40" s="245">
        <f t="shared" si="0"/>
        <v>3</v>
      </c>
    </row>
    <row r="41" spans="1:15" ht="11.1" customHeight="1" x14ac:dyDescent="0.25">
      <c r="A41" s="59" t="s">
        <v>36</v>
      </c>
      <c r="B41" s="58" t="s">
        <v>24</v>
      </c>
      <c r="C41" s="60" t="s">
        <v>182</v>
      </c>
      <c r="D41" s="60" t="s">
        <v>182</v>
      </c>
      <c r="E41" s="60" t="s">
        <v>182</v>
      </c>
      <c r="F41" s="60" t="s">
        <v>182</v>
      </c>
      <c r="G41" s="60" t="s">
        <v>182</v>
      </c>
      <c r="H41" s="60" t="s">
        <v>182</v>
      </c>
      <c r="I41" s="60" t="s">
        <v>182</v>
      </c>
      <c r="J41" s="60" t="s">
        <v>182</v>
      </c>
      <c r="K41" s="60" t="s">
        <v>182</v>
      </c>
      <c r="L41" s="60" t="s">
        <v>182</v>
      </c>
      <c r="M41" s="60" t="s">
        <v>182</v>
      </c>
      <c r="N41" s="60" t="s">
        <v>182</v>
      </c>
      <c r="O41" s="245">
        <f t="shared" si="0"/>
        <v>0</v>
      </c>
    </row>
    <row r="42" spans="1:15" ht="11.1" customHeight="1" x14ac:dyDescent="0.25">
      <c r="A42" s="59" t="s">
        <v>37</v>
      </c>
      <c r="B42" s="58" t="s">
        <v>23</v>
      </c>
      <c r="C42" s="60">
        <v>2</v>
      </c>
      <c r="D42" s="60">
        <v>2</v>
      </c>
      <c r="E42" s="60">
        <v>5</v>
      </c>
      <c r="F42" s="60">
        <v>1</v>
      </c>
      <c r="G42" s="60" t="s">
        <v>182</v>
      </c>
      <c r="H42" s="60">
        <v>4</v>
      </c>
      <c r="I42" s="60" t="s">
        <v>182</v>
      </c>
      <c r="J42" s="60" t="s">
        <v>182</v>
      </c>
      <c r="K42" s="60" t="s">
        <v>182</v>
      </c>
      <c r="L42" s="60">
        <v>1</v>
      </c>
      <c r="M42" s="60" t="s">
        <v>182</v>
      </c>
      <c r="N42" s="60" t="s">
        <v>182</v>
      </c>
      <c r="O42" s="245">
        <f t="shared" si="0"/>
        <v>15</v>
      </c>
    </row>
    <row r="43" spans="1:15" ht="11.1" customHeight="1" x14ac:dyDescent="0.25">
      <c r="A43" s="59" t="s">
        <v>37</v>
      </c>
      <c r="B43" s="58" t="s">
        <v>24</v>
      </c>
      <c r="C43" s="60">
        <v>1</v>
      </c>
      <c r="D43" s="60" t="s">
        <v>182</v>
      </c>
      <c r="E43" s="60">
        <v>1</v>
      </c>
      <c r="F43" s="60" t="s">
        <v>182</v>
      </c>
      <c r="G43" s="60" t="s">
        <v>182</v>
      </c>
      <c r="H43" s="60">
        <v>2</v>
      </c>
      <c r="I43" s="60" t="s">
        <v>182</v>
      </c>
      <c r="J43" s="60" t="s">
        <v>182</v>
      </c>
      <c r="K43" s="60" t="s">
        <v>182</v>
      </c>
      <c r="L43" s="60">
        <v>1</v>
      </c>
      <c r="M43" s="60" t="s">
        <v>182</v>
      </c>
      <c r="N43" s="60" t="s">
        <v>182</v>
      </c>
      <c r="O43" s="245">
        <f t="shared" si="0"/>
        <v>5</v>
      </c>
    </row>
    <row r="44" spans="1:15" ht="11.1" customHeight="1" x14ac:dyDescent="0.25">
      <c r="A44" s="270" t="s">
        <v>38</v>
      </c>
      <c r="B44" s="58" t="s">
        <v>23</v>
      </c>
      <c r="C44" s="60" t="s">
        <v>182</v>
      </c>
      <c r="D44" s="60" t="s">
        <v>182</v>
      </c>
      <c r="E44" s="60" t="s">
        <v>182</v>
      </c>
      <c r="F44" s="60" t="s">
        <v>182</v>
      </c>
      <c r="G44" s="60" t="s">
        <v>182</v>
      </c>
      <c r="H44" s="60">
        <v>1</v>
      </c>
      <c r="I44" s="60" t="s">
        <v>182</v>
      </c>
      <c r="J44" s="60" t="s">
        <v>182</v>
      </c>
      <c r="K44" s="60" t="s">
        <v>182</v>
      </c>
      <c r="L44" s="60" t="s">
        <v>182</v>
      </c>
      <c r="M44" s="60" t="s">
        <v>182</v>
      </c>
      <c r="N44" s="60" t="s">
        <v>182</v>
      </c>
      <c r="O44" s="245">
        <f t="shared" si="0"/>
        <v>1</v>
      </c>
    </row>
    <row r="45" spans="1:15" ht="11.1" customHeight="1" x14ac:dyDescent="0.25">
      <c r="A45" s="270" t="s">
        <v>38</v>
      </c>
      <c r="B45" s="58" t="s">
        <v>24</v>
      </c>
      <c r="C45" s="60" t="s">
        <v>182</v>
      </c>
      <c r="D45" s="60" t="s">
        <v>182</v>
      </c>
      <c r="E45" s="60" t="s">
        <v>182</v>
      </c>
      <c r="F45" s="60" t="s">
        <v>182</v>
      </c>
      <c r="G45" s="60" t="s">
        <v>182</v>
      </c>
      <c r="H45" s="60">
        <v>1</v>
      </c>
      <c r="I45" s="60" t="s">
        <v>182</v>
      </c>
      <c r="J45" s="60" t="s">
        <v>182</v>
      </c>
      <c r="K45" s="60" t="s">
        <v>182</v>
      </c>
      <c r="L45" s="60" t="s">
        <v>182</v>
      </c>
      <c r="M45" s="60" t="s">
        <v>182</v>
      </c>
      <c r="N45" s="60" t="s">
        <v>182</v>
      </c>
      <c r="O45" s="245">
        <f t="shared" si="0"/>
        <v>1</v>
      </c>
    </row>
    <row r="46" spans="1:15" ht="11.1" customHeight="1" x14ac:dyDescent="0.25">
      <c r="A46" s="59" t="s">
        <v>123</v>
      </c>
      <c r="B46" s="58" t="s">
        <v>23</v>
      </c>
      <c r="C46" s="60" t="s">
        <v>182</v>
      </c>
      <c r="D46" s="60" t="s">
        <v>182</v>
      </c>
      <c r="E46" s="60" t="s">
        <v>182</v>
      </c>
      <c r="F46" s="60" t="s">
        <v>182</v>
      </c>
      <c r="G46" s="60" t="s">
        <v>182</v>
      </c>
      <c r="H46" s="60" t="s">
        <v>182</v>
      </c>
      <c r="I46" s="60" t="s">
        <v>182</v>
      </c>
      <c r="J46" s="60">
        <v>1</v>
      </c>
      <c r="K46" s="60" t="s">
        <v>182</v>
      </c>
      <c r="L46" s="60" t="s">
        <v>182</v>
      </c>
      <c r="M46" s="60" t="s">
        <v>182</v>
      </c>
      <c r="N46" s="60" t="s">
        <v>182</v>
      </c>
      <c r="O46" s="245">
        <f t="shared" si="0"/>
        <v>1</v>
      </c>
    </row>
    <row r="47" spans="1:15" ht="11.1" customHeight="1" x14ac:dyDescent="0.25">
      <c r="A47" s="59" t="s">
        <v>123</v>
      </c>
      <c r="B47" s="58" t="s">
        <v>24</v>
      </c>
      <c r="C47" s="60" t="s">
        <v>182</v>
      </c>
      <c r="D47" s="60" t="s">
        <v>182</v>
      </c>
      <c r="E47" s="60" t="s">
        <v>182</v>
      </c>
      <c r="F47" s="60" t="s">
        <v>182</v>
      </c>
      <c r="G47" s="60" t="s">
        <v>182</v>
      </c>
      <c r="H47" s="60" t="s">
        <v>182</v>
      </c>
      <c r="I47" s="60" t="s">
        <v>182</v>
      </c>
      <c r="J47" s="60" t="s">
        <v>182</v>
      </c>
      <c r="K47" s="60" t="s">
        <v>182</v>
      </c>
      <c r="L47" s="60" t="s">
        <v>182</v>
      </c>
      <c r="M47" s="60" t="s">
        <v>182</v>
      </c>
      <c r="N47" s="60" t="s">
        <v>182</v>
      </c>
      <c r="O47" s="245">
        <f t="shared" si="0"/>
        <v>0</v>
      </c>
    </row>
    <row r="48" spans="1:15" ht="11.1" customHeight="1" x14ac:dyDescent="0.25">
      <c r="A48" s="59" t="s">
        <v>39</v>
      </c>
      <c r="B48" s="58" t="s">
        <v>23</v>
      </c>
      <c r="C48" s="60">
        <v>5422</v>
      </c>
      <c r="D48" s="60">
        <v>21</v>
      </c>
      <c r="E48" s="60">
        <v>959</v>
      </c>
      <c r="F48" s="60">
        <v>14009</v>
      </c>
      <c r="G48" s="60">
        <v>9017</v>
      </c>
      <c r="H48" s="60">
        <v>24675</v>
      </c>
      <c r="I48" s="60">
        <v>11436</v>
      </c>
      <c r="J48" s="60">
        <v>3137</v>
      </c>
      <c r="K48" s="60" t="s">
        <v>182</v>
      </c>
      <c r="L48" s="60">
        <v>2</v>
      </c>
      <c r="M48" s="60" t="s">
        <v>182</v>
      </c>
      <c r="N48" s="60">
        <v>3282</v>
      </c>
      <c r="O48" s="245">
        <f t="shared" si="0"/>
        <v>71960</v>
      </c>
    </row>
    <row r="49" spans="1:15" ht="11.1" customHeight="1" x14ac:dyDescent="0.25">
      <c r="A49" s="59" t="s">
        <v>39</v>
      </c>
      <c r="B49" s="58" t="s">
        <v>24</v>
      </c>
      <c r="C49" s="60">
        <v>5283</v>
      </c>
      <c r="D49" s="60">
        <v>21</v>
      </c>
      <c r="E49" s="60">
        <v>955</v>
      </c>
      <c r="F49" s="60">
        <v>13771</v>
      </c>
      <c r="G49" s="60">
        <v>8514</v>
      </c>
      <c r="H49" s="60">
        <v>24147</v>
      </c>
      <c r="I49" s="60">
        <v>11220</v>
      </c>
      <c r="J49" s="60">
        <v>3060</v>
      </c>
      <c r="K49" s="60" t="s">
        <v>182</v>
      </c>
      <c r="L49" s="60">
        <v>1</v>
      </c>
      <c r="M49" s="60" t="s">
        <v>182</v>
      </c>
      <c r="N49" s="60">
        <v>3233</v>
      </c>
      <c r="O49" s="245">
        <f t="shared" si="0"/>
        <v>70205</v>
      </c>
    </row>
    <row r="50" spans="1:15" ht="11.1" customHeight="1" x14ac:dyDescent="0.25">
      <c r="A50" s="270" t="s">
        <v>40</v>
      </c>
      <c r="B50" s="58" t="s">
        <v>23</v>
      </c>
      <c r="C50" s="60" t="s">
        <v>182</v>
      </c>
      <c r="D50" s="60" t="s">
        <v>182</v>
      </c>
      <c r="E50" s="60" t="s">
        <v>182</v>
      </c>
      <c r="F50" s="60" t="s">
        <v>182</v>
      </c>
      <c r="G50" s="60" t="s">
        <v>182</v>
      </c>
      <c r="H50" s="60" t="s">
        <v>182</v>
      </c>
      <c r="I50" s="60">
        <v>1</v>
      </c>
      <c r="J50" s="60">
        <v>2</v>
      </c>
      <c r="K50" s="60" t="s">
        <v>182</v>
      </c>
      <c r="L50" s="60" t="s">
        <v>182</v>
      </c>
      <c r="M50" s="60" t="s">
        <v>182</v>
      </c>
      <c r="N50" s="60" t="s">
        <v>182</v>
      </c>
      <c r="O50" s="245">
        <f t="shared" si="0"/>
        <v>3</v>
      </c>
    </row>
    <row r="51" spans="1:15" ht="11.1" customHeight="1" x14ac:dyDescent="0.25">
      <c r="A51" s="270" t="s">
        <v>40</v>
      </c>
      <c r="B51" s="58" t="s">
        <v>24</v>
      </c>
      <c r="C51" s="60" t="s">
        <v>182</v>
      </c>
      <c r="D51" s="60" t="s">
        <v>182</v>
      </c>
      <c r="E51" s="60" t="s">
        <v>182</v>
      </c>
      <c r="F51" s="60" t="s">
        <v>182</v>
      </c>
      <c r="G51" s="60" t="s">
        <v>182</v>
      </c>
      <c r="H51" s="60" t="s">
        <v>182</v>
      </c>
      <c r="I51" s="60" t="s">
        <v>182</v>
      </c>
      <c r="J51" s="60" t="s">
        <v>182</v>
      </c>
      <c r="K51" s="60" t="s">
        <v>182</v>
      </c>
      <c r="L51" s="60" t="s">
        <v>182</v>
      </c>
      <c r="M51" s="60" t="s">
        <v>182</v>
      </c>
      <c r="N51" s="60" t="s">
        <v>182</v>
      </c>
      <c r="O51" s="245">
        <f t="shared" si="0"/>
        <v>0</v>
      </c>
    </row>
    <row r="52" spans="1:15" ht="11.1" customHeight="1" x14ac:dyDescent="0.25">
      <c r="A52" s="59" t="s">
        <v>41</v>
      </c>
      <c r="B52" s="58" t="s">
        <v>23</v>
      </c>
      <c r="C52" s="60">
        <v>294</v>
      </c>
      <c r="D52" s="60">
        <v>245</v>
      </c>
      <c r="E52" s="60">
        <v>193</v>
      </c>
      <c r="F52" s="60">
        <v>368</v>
      </c>
      <c r="G52" s="60">
        <v>565</v>
      </c>
      <c r="H52" s="60">
        <v>756</v>
      </c>
      <c r="I52" s="60">
        <v>1094</v>
      </c>
      <c r="J52" s="60">
        <v>920</v>
      </c>
      <c r="K52" s="60">
        <v>4</v>
      </c>
      <c r="L52" s="60">
        <v>141</v>
      </c>
      <c r="M52" s="60">
        <v>97</v>
      </c>
      <c r="N52" s="60">
        <v>217</v>
      </c>
      <c r="O52" s="245">
        <f t="shared" ref="O52:O107" si="1">SUM(C52:N52)</f>
        <v>4894</v>
      </c>
    </row>
    <row r="53" spans="1:15" ht="11.1" customHeight="1" x14ac:dyDescent="0.25">
      <c r="A53" s="59" t="s">
        <v>41</v>
      </c>
      <c r="B53" s="58" t="s">
        <v>24</v>
      </c>
      <c r="C53" s="60">
        <v>259</v>
      </c>
      <c r="D53" s="60">
        <v>241</v>
      </c>
      <c r="E53" s="60">
        <v>190</v>
      </c>
      <c r="F53" s="60">
        <v>368</v>
      </c>
      <c r="G53" s="60">
        <v>558</v>
      </c>
      <c r="H53" s="60">
        <v>742</v>
      </c>
      <c r="I53" s="60">
        <v>711</v>
      </c>
      <c r="J53" s="60">
        <v>429</v>
      </c>
      <c r="K53" s="60">
        <v>1</v>
      </c>
      <c r="L53" s="60">
        <v>102</v>
      </c>
      <c r="M53" s="60">
        <v>90</v>
      </c>
      <c r="N53" s="60">
        <v>217</v>
      </c>
      <c r="O53" s="245">
        <f t="shared" si="1"/>
        <v>3908</v>
      </c>
    </row>
    <row r="54" spans="1:15" ht="11.1" customHeight="1" x14ac:dyDescent="0.25">
      <c r="A54" s="59" t="s">
        <v>42</v>
      </c>
      <c r="B54" s="58" t="s">
        <v>23</v>
      </c>
      <c r="C54" s="60">
        <v>1310</v>
      </c>
      <c r="D54" s="60">
        <v>1124</v>
      </c>
      <c r="E54" s="60">
        <v>1207</v>
      </c>
      <c r="F54" s="60">
        <v>360</v>
      </c>
      <c r="G54" s="60">
        <v>302</v>
      </c>
      <c r="H54" s="60">
        <v>158</v>
      </c>
      <c r="I54" s="60">
        <v>1224</v>
      </c>
      <c r="J54" s="60">
        <v>263</v>
      </c>
      <c r="K54" s="60">
        <v>655</v>
      </c>
      <c r="L54" s="60">
        <v>1329</v>
      </c>
      <c r="M54" s="60">
        <v>1627</v>
      </c>
      <c r="N54" s="60">
        <v>981</v>
      </c>
      <c r="O54" s="245">
        <f t="shared" si="1"/>
        <v>10540</v>
      </c>
    </row>
    <row r="55" spans="1:15" ht="11.1" customHeight="1" x14ac:dyDescent="0.25">
      <c r="A55" s="59" t="s">
        <v>42</v>
      </c>
      <c r="B55" s="58" t="s">
        <v>24</v>
      </c>
      <c r="C55" s="60">
        <v>807</v>
      </c>
      <c r="D55" s="60">
        <v>665</v>
      </c>
      <c r="E55" s="60">
        <v>733</v>
      </c>
      <c r="F55" s="60">
        <v>277</v>
      </c>
      <c r="G55" s="60">
        <v>227</v>
      </c>
      <c r="H55" s="60">
        <v>142</v>
      </c>
      <c r="I55" s="60">
        <v>631</v>
      </c>
      <c r="J55" s="60">
        <v>136</v>
      </c>
      <c r="K55" s="60">
        <v>261</v>
      </c>
      <c r="L55" s="60">
        <v>774</v>
      </c>
      <c r="M55" s="60">
        <v>1085</v>
      </c>
      <c r="N55" s="60">
        <v>696</v>
      </c>
      <c r="O55" s="245">
        <f t="shared" si="1"/>
        <v>6434</v>
      </c>
    </row>
    <row r="56" spans="1:15" ht="11.1" customHeight="1" x14ac:dyDescent="0.25">
      <c r="A56" s="273" t="s">
        <v>43</v>
      </c>
      <c r="B56" s="58" t="s">
        <v>23</v>
      </c>
      <c r="C56" s="60">
        <v>336</v>
      </c>
      <c r="D56" s="60">
        <v>283</v>
      </c>
      <c r="E56" s="60">
        <v>265</v>
      </c>
      <c r="F56" s="60">
        <v>117</v>
      </c>
      <c r="G56" s="60">
        <v>48</v>
      </c>
      <c r="H56" s="60">
        <v>215</v>
      </c>
      <c r="I56" s="60">
        <v>151</v>
      </c>
      <c r="J56" s="60">
        <v>46</v>
      </c>
      <c r="K56" s="60">
        <v>226</v>
      </c>
      <c r="L56" s="60">
        <v>480</v>
      </c>
      <c r="M56" s="60">
        <v>525</v>
      </c>
      <c r="N56" s="60">
        <v>609</v>
      </c>
      <c r="O56" s="245">
        <f t="shared" si="1"/>
        <v>3301</v>
      </c>
    </row>
    <row r="57" spans="1:15" ht="11.1" customHeight="1" x14ac:dyDescent="0.25">
      <c r="A57" s="273" t="s">
        <v>43</v>
      </c>
      <c r="B57" s="58" t="s">
        <v>24</v>
      </c>
      <c r="C57" s="60">
        <v>251</v>
      </c>
      <c r="D57" s="60">
        <v>244</v>
      </c>
      <c r="E57" s="60">
        <v>230</v>
      </c>
      <c r="F57" s="60">
        <v>104</v>
      </c>
      <c r="G57" s="60">
        <v>42</v>
      </c>
      <c r="H57" s="60">
        <v>177</v>
      </c>
      <c r="I57" s="60">
        <v>118</v>
      </c>
      <c r="J57" s="60">
        <v>39</v>
      </c>
      <c r="K57" s="60">
        <v>175</v>
      </c>
      <c r="L57" s="60">
        <v>396</v>
      </c>
      <c r="M57" s="60">
        <v>445</v>
      </c>
      <c r="N57" s="60">
        <v>482</v>
      </c>
      <c r="O57" s="245">
        <f t="shared" si="1"/>
        <v>2703</v>
      </c>
    </row>
    <row r="58" spans="1:15" ht="11.1" customHeight="1" x14ac:dyDescent="0.25">
      <c r="A58" s="59" t="s">
        <v>44</v>
      </c>
      <c r="B58" s="58" t="s">
        <v>23</v>
      </c>
      <c r="C58" s="60" t="s">
        <v>182</v>
      </c>
      <c r="D58" s="60" t="s">
        <v>182</v>
      </c>
      <c r="E58" s="60">
        <v>1</v>
      </c>
      <c r="F58" s="60">
        <v>1</v>
      </c>
      <c r="G58" s="60" t="s">
        <v>182</v>
      </c>
      <c r="H58" s="60" t="s">
        <v>182</v>
      </c>
      <c r="I58" s="60" t="s">
        <v>182</v>
      </c>
      <c r="J58" s="60" t="s">
        <v>182</v>
      </c>
      <c r="K58" s="60" t="s">
        <v>182</v>
      </c>
      <c r="L58" s="60" t="s">
        <v>182</v>
      </c>
      <c r="M58" s="60">
        <v>1</v>
      </c>
      <c r="N58" s="60" t="s">
        <v>182</v>
      </c>
      <c r="O58" s="245">
        <f t="shared" si="1"/>
        <v>3</v>
      </c>
    </row>
    <row r="59" spans="1:15" ht="11.1" customHeight="1" x14ac:dyDescent="0.25">
      <c r="A59" s="59" t="s">
        <v>44</v>
      </c>
      <c r="B59" s="58" t="s">
        <v>24</v>
      </c>
      <c r="C59" s="60" t="s">
        <v>182</v>
      </c>
      <c r="D59" s="60" t="s">
        <v>182</v>
      </c>
      <c r="E59" s="60" t="s">
        <v>182</v>
      </c>
      <c r="F59" s="60" t="s">
        <v>182</v>
      </c>
      <c r="G59" s="60" t="s">
        <v>182</v>
      </c>
      <c r="H59" s="60" t="s">
        <v>182</v>
      </c>
      <c r="I59" s="60" t="s">
        <v>182</v>
      </c>
      <c r="J59" s="60" t="s">
        <v>182</v>
      </c>
      <c r="K59" s="60" t="s">
        <v>182</v>
      </c>
      <c r="L59" s="60" t="s">
        <v>182</v>
      </c>
      <c r="M59" s="60" t="s">
        <v>182</v>
      </c>
      <c r="N59" s="60" t="s">
        <v>182</v>
      </c>
      <c r="O59" s="245">
        <f t="shared" si="1"/>
        <v>0</v>
      </c>
    </row>
    <row r="60" spans="1:15" ht="11.1" customHeight="1" x14ac:dyDescent="0.25">
      <c r="A60" s="59" t="s">
        <v>125</v>
      </c>
      <c r="B60" s="58" t="s">
        <v>23</v>
      </c>
      <c r="C60" s="60">
        <v>1</v>
      </c>
      <c r="D60" s="60" t="s">
        <v>182</v>
      </c>
      <c r="E60" s="60" t="s">
        <v>182</v>
      </c>
      <c r="F60" s="60" t="s">
        <v>182</v>
      </c>
      <c r="G60" s="60" t="s">
        <v>182</v>
      </c>
      <c r="H60" s="60" t="s">
        <v>182</v>
      </c>
      <c r="I60" s="60" t="s">
        <v>182</v>
      </c>
      <c r="J60" s="60" t="s">
        <v>182</v>
      </c>
      <c r="K60" s="60" t="s">
        <v>182</v>
      </c>
      <c r="L60" s="60" t="s">
        <v>182</v>
      </c>
      <c r="M60" s="60">
        <v>1</v>
      </c>
      <c r="N60" s="60" t="s">
        <v>182</v>
      </c>
      <c r="O60" s="245">
        <f t="shared" si="1"/>
        <v>2</v>
      </c>
    </row>
    <row r="61" spans="1:15" ht="11.1" customHeight="1" x14ac:dyDescent="0.25">
      <c r="A61" s="59" t="s">
        <v>125</v>
      </c>
      <c r="B61" s="58" t="s">
        <v>24</v>
      </c>
      <c r="C61" s="60">
        <v>1</v>
      </c>
      <c r="D61" s="60" t="s">
        <v>182</v>
      </c>
      <c r="E61" s="60" t="s">
        <v>182</v>
      </c>
      <c r="F61" s="60" t="s">
        <v>182</v>
      </c>
      <c r="G61" s="60" t="s">
        <v>182</v>
      </c>
      <c r="H61" s="60" t="s">
        <v>182</v>
      </c>
      <c r="I61" s="60" t="s">
        <v>182</v>
      </c>
      <c r="J61" s="60" t="s">
        <v>182</v>
      </c>
      <c r="K61" s="60" t="s">
        <v>182</v>
      </c>
      <c r="L61" s="60" t="s">
        <v>182</v>
      </c>
      <c r="M61" s="60">
        <v>1</v>
      </c>
      <c r="N61" s="60" t="s">
        <v>182</v>
      </c>
      <c r="O61" s="245">
        <f t="shared" si="1"/>
        <v>2</v>
      </c>
    </row>
    <row r="62" spans="1:15" ht="11.1" customHeight="1" x14ac:dyDescent="0.25">
      <c r="A62" s="59" t="s">
        <v>45</v>
      </c>
      <c r="B62" s="58" t="s">
        <v>23</v>
      </c>
      <c r="C62" s="60">
        <v>1</v>
      </c>
      <c r="D62" s="60">
        <v>40</v>
      </c>
      <c r="E62" s="60">
        <v>30</v>
      </c>
      <c r="F62" s="60">
        <v>49</v>
      </c>
      <c r="G62" s="60">
        <v>247</v>
      </c>
      <c r="H62" s="60">
        <v>88</v>
      </c>
      <c r="I62" s="60">
        <v>75</v>
      </c>
      <c r="J62" s="60">
        <v>2</v>
      </c>
      <c r="K62" s="60">
        <v>3</v>
      </c>
      <c r="L62" s="60">
        <v>1</v>
      </c>
      <c r="M62" s="60">
        <v>1</v>
      </c>
      <c r="N62" s="60" t="s">
        <v>182</v>
      </c>
      <c r="O62" s="245">
        <f t="shared" si="1"/>
        <v>537</v>
      </c>
    </row>
    <row r="63" spans="1:15" ht="11.1" customHeight="1" x14ac:dyDescent="0.25">
      <c r="A63" s="59" t="s">
        <v>45</v>
      </c>
      <c r="B63" s="58" t="s">
        <v>24</v>
      </c>
      <c r="C63" s="60" t="s">
        <v>182</v>
      </c>
      <c r="D63" s="60">
        <v>39</v>
      </c>
      <c r="E63" s="60">
        <v>28</v>
      </c>
      <c r="F63" s="60">
        <v>48</v>
      </c>
      <c r="G63" s="60">
        <v>246</v>
      </c>
      <c r="H63" s="60">
        <v>88</v>
      </c>
      <c r="I63" s="60">
        <v>75</v>
      </c>
      <c r="J63" s="60">
        <v>1</v>
      </c>
      <c r="K63" s="60">
        <v>3</v>
      </c>
      <c r="L63" s="60">
        <v>1</v>
      </c>
      <c r="M63" s="60">
        <v>1</v>
      </c>
      <c r="N63" s="60" t="s">
        <v>182</v>
      </c>
      <c r="O63" s="245">
        <f t="shared" si="1"/>
        <v>530</v>
      </c>
    </row>
    <row r="64" spans="1:15" ht="11.1" customHeight="1" x14ac:dyDescent="0.25">
      <c r="A64" s="59" t="s">
        <v>46</v>
      </c>
      <c r="B64" s="58" t="s">
        <v>23</v>
      </c>
      <c r="C64" s="60" t="s">
        <v>182</v>
      </c>
      <c r="D64" s="60" t="s">
        <v>182</v>
      </c>
      <c r="E64" s="60">
        <v>2</v>
      </c>
      <c r="F64" s="60">
        <v>1</v>
      </c>
      <c r="G64" s="60">
        <v>1</v>
      </c>
      <c r="H64" s="60" t="s">
        <v>182</v>
      </c>
      <c r="I64" s="60" t="s">
        <v>182</v>
      </c>
      <c r="J64" s="60">
        <v>1</v>
      </c>
      <c r="K64" s="60" t="s">
        <v>182</v>
      </c>
      <c r="L64" s="60" t="s">
        <v>182</v>
      </c>
      <c r="M64" s="60" t="s">
        <v>182</v>
      </c>
      <c r="N64" s="60" t="s">
        <v>182</v>
      </c>
      <c r="O64" s="245">
        <f t="shared" si="1"/>
        <v>5</v>
      </c>
    </row>
    <row r="65" spans="1:15" ht="11.1" customHeight="1" x14ac:dyDescent="0.25">
      <c r="A65" s="59" t="s">
        <v>46</v>
      </c>
      <c r="B65" s="58" t="s">
        <v>24</v>
      </c>
      <c r="C65" s="60" t="s">
        <v>182</v>
      </c>
      <c r="D65" s="60" t="s">
        <v>182</v>
      </c>
      <c r="E65" s="60">
        <v>1</v>
      </c>
      <c r="F65" s="60">
        <v>1</v>
      </c>
      <c r="G65" s="60">
        <v>1</v>
      </c>
      <c r="H65" s="60" t="s">
        <v>182</v>
      </c>
      <c r="I65" s="60" t="s">
        <v>182</v>
      </c>
      <c r="J65" s="60">
        <v>1</v>
      </c>
      <c r="K65" s="60" t="s">
        <v>182</v>
      </c>
      <c r="L65" s="60" t="s">
        <v>182</v>
      </c>
      <c r="M65" s="60" t="s">
        <v>182</v>
      </c>
      <c r="N65" s="60" t="s">
        <v>182</v>
      </c>
      <c r="O65" s="245">
        <f t="shared" si="1"/>
        <v>4</v>
      </c>
    </row>
    <row r="66" spans="1:15" ht="11.1" customHeight="1" x14ac:dyDescent="0.25">
      <c r="A66" s="59" t="s">
        <v>47</v>
      </c>
      <c r="B66" s="58" t="s">
        <v>23</v>
      </c>
      <c r="C66" s="60" t="s">
        <v>182</v>
      </c>
      <c r="D66" s="60">
        <v>5</v>
      </c>
      <c r="E66" s="60" t="s">
        <v>182</v>
      </c>
      <c r="F66" s="60" t="s">
        <v>182</v>
      </c>
      <c r="G66" s="60" t="s">
        <v>182</v>
      </c>
      <c r="H66" s="60" t="s">
        <v>182</v>
      </c>
      <c r="I66" s="60" t="s">
        <v>182</v>
      </c>
      <c r="J66" s="60" t="s">
        <v>182</v>
      </c>
      <c r="K66" s="60" t="s">
        <v>182</v>
      </c>
      <c r="L66" s="60">
        <v>1</v>
      </c>
      <c r="M66" s="60" t="s">
        <v>182</v>
      </c>
      <c r="N66" s="60" t="s">
        <v>182</v>
      </c>
      <c r="O66" s="245">
        <f t="shared" si="1"/>
        <v>6</v>
      </c>
    </row>
    <row r="67" spans="1:15" ht="11.1" customHeight="1" x14ac:dyDescent="0.25">
      <c r="A67" s="59" t="s">
        <v>47</v>
      </c>
      <c r="B67" s="58" t="s">
        <v>24</v>
      </c>
      <c r="C67" s="60" t="s">
        <v>182</v>
      </c>
      <c r="D67" s="60">
        <v>5</v>
      </c>
      <c r="E67" s="60" t="s">
        <v>182</v>
      </c>
      <c r="F67" s="60" t="s">
        <v>182</v>
      </c>
      <c r="G67" s="60" t="s">
        <v>182</v>
      </c>
      <c r="H67" s="60" t="s">
        <v>182</v>
      </c>
      <c r="I67" s="60" t="s">
        <v>182</v>
      </c>
      <c r="J67" s="60" t="s">
        <v>182</v>
      </c>
      <c r="K67" s="60" t="s">
        <v>182</v>
      </c>
      <c r="L67" s="60">
        <v>1</v>
      </c>
      <c r="M67" s="60" t="s">
        <v>182</v>
      </c>
      <c r="N67" s="60" t="s">
        <v>182</v>
      </c>
      <c r="O67" s="245">
        <f t="shared" si="1"/>
        <v>6</v>
      </c>
    </row>
    <row r="68" spans="1:15" ht="11.1" customHeight="1" x14ac:dyDescent="0.25">
      <c r="A68" s="59" t="s">
        <v>48</v>
      </c>
      <c r="B68" s="58" t="s">
        <v>23</v>
      </c>
      <c r="C68" s="60">
        <v>230</v>
      </c>
      <c r="D68" s="60">
        <v>465</v>
      </c>
      <c r="E68" s="60">
        <v>469</v>
      </c>
      <c r="F68" s="60">
        <v>683</v>
      </c>
      <c r="G68" s="60">
        <v>260</v>
      </c>
      <c r="H68" s="60">
        <v>275</v>
      </c>
      <c r="I68" s="60">
        <v>234</v>
      </c>
      <c r="J68" s="60">
        <v>459</v>
      </c>
      <c r="K68" s="60">
        <v>156</v>
      </c>
      <c r="L68" s="60">
        <v>243</v>
      </c>
      <c r="M68" s="60">
        <v>35</v>
      </c>
      <c r="N68" s="60">
        <v>237</v>
      </c>
      <c r="O68" s="245">
        <f t="shared" si="1"/>
        <v>3746</v>
      </c>
    </row>
    <row r="69" spans="1:15" ht="11.1" customHeight="1" x14ac:dyDescent="0.25">
      <c r="A69" s="59" t="s">
        <v>48</v>
      </c>
      <c r="B69" s="58" t="s">
        <v>24</v>
      </c>
      <c r="C69" s="60">
        <v>124</v>
      </c>
      <c r="D69" s="60">
        <v>270</v>
      </c>
      <c r="E69" s="60">
        <v>273</v>
      </c>
      <c r="F69" s="60">
        <v>405</v>
      </c>
      <c r="G69" s="60">
        <v>145</v>
      </c>
      <c r="H69" s="60">
        <v>154</v>
      </c>
      <c r="I69" s="60">
        <v>148</v>
      </c>
      <c r="J69" s="60">
        <v>278</v>
      </c>
      <c r="K69" s="60">
        <v>74</v>
      </c>
      <c r="L69" s="60">
        <v>103</v>
      </c>
      <c r="M69" s="60">
        <v>15</v>
      </c>
      <c r="N69" s="60">
        <v>95</v>
      </c>
      <c r="O69" s="245">
        <f t="shared" si="1"/>
        <v>2084</v>
      </c>
    </row>
    <row r="70" spans="1:15" ht="11.1" customHeight="1" x14ac:dyDescent="0.25">
      <c r="A70" s="59" t="s">
        <v>49</v>
      </c>
      <c r="B70" s="58" t="s">
        <v>23</v>
      </c>
      <c r="C70" s="60">
        <v>1</v>
      </c>
      <c r="D70" s="60">
        <v>2</v>
      </c>
      <c r="E70" s="60">
        <v>1</v>
      </c>
      <c r="F70" s="60">
        <v>1</v>
      </c>
      <c r="G70" s="60" t="s">
        <v>182</v>
      </c>
      <c r="H70" s="60">
        <v>1</v>
      </c>
      <c r="I70" s="60">
        <v>1</v>
      </c>
      <c r="J70" s="60">
        <v>1</v>
      </c>
      <c r="K70" s="60" t="s">
        <v>182</v>
      </c>
      <c r="L70" s="60">
        <v>1</v>
      </c>
      <c r="M70" s="60" t="s">
        <v>182</v>
      </c>
      <c r="N70" s="60">
        <v>1</v>
      </c>
      <c r="O70" s="245">
        <f t="shared" si="1"/>
        <v>10</v>
      </c>
    </row>
    <row r="71" spans="1:15" ht="11.1" customHeight="1" x14ac:dyDescent="0.25">
      <c r="A71" s="59" t="s">
        <v>49</v>
      </c>
      <c r="B71" s="58" t="s">
        <v>24</v>
      </c>
      <c r="C71" s="60">
        <v>1</v>
      </c>
      <c r="D71" s="60">
        <v>1</v>
      </c>
      <c r="E71" s="60" t="s">
        <v>182</v>
      </c>
      <c r="F71" s="60">
        <v>1</v>
      </c>
      <c r="G71" s="60" t="s">
        <v>182</v>
      </c>
      <c r="H71" s="60" t="s">
        <v>182</v>
      </c>
      <c r="I71" s="60">
        <v>1</v>
      </c>
      <c r="J71" s="60" t="s">
        <v>182</v>
      </c>
      <c r="K71" s="60" t="s">
        <v>182</v>
      </c>
      <c r="L71" s="60">
        <v>1</v>
      </c>
      <c r="M71" s="60" t="s">
        <v>182</v>
      </c>
      <c r="N71" s="60" t="s">
        <v>182</v>
      </c>
      <c r="O71" s="245">
        <f t="shared" si="1"/>
        <v>5</v>
      </c>
    </row>
    <row r="72" spans="1:15" ht="11.1" customHeight="1" x14ac:dyDescent="0.25">
      <c r="A72" s="59" t="s">
        <v>50</v>
      </c>
      <c r="B72" s="58" t="s">
        <v>23</v>
      </c>
      <c r="C72" s="60">
        <v>1</v>
      </c>
      <c r="D72" s="60">
        <v>1</v>
      </c>
      <c r="E72" s="60" t="s">
        <v>182</v>
      </c>
      <c r="F72" s="60">
        <v>1</v>
      </c>
      <c r="G72" s="60" t="s">
        <v>182</v>
      </c>
      <c r="H72" s="60">
        <v>1</v>
      </c>
      <c r="I72" s="60">
        <v>1</v>
      </c>
      <c r="J72" s="60">
        <v>1</v>
      </c>
      <c r="K72" s="60">
        <v>1</v>
      </c>
      <c r="L72" s="60" t="s">
        <v>182</v>
      </c>
      <c r="M72" s="60">
        <v>1</v>
      </c>
      <c r="N72" s="60">
        <v>3</v>
      </c>
      <c r="O72" s="245">
        <f t="shared" si="1"/>
        <v>11</v>
      </c>
    </row>
    <row r="73" spans="1:15" ht="11.1" customHeight="1" x14ac:dyDescent="0.25">
      <c r="A73" s="59" t="s">
        <v>50</v>
      </c>
      <c r="B73" s="58" t="s">
        <v>24</v>
      </c>
      <c r="C73" s="60" t="s">
        <v>182</v>
      </c>
      <c r="D73" s="60" t="s">
        <v>182</v>
      </c>
      <c r="E73" s="60" t="s">
        <v>182</v>
      </c>
      <c r="F73" s="60">
        <v>1</v>
      </c>
      <c r="G73" s="60" t="s">
        <v>182</v>
      </c>
      <c r="H73" s="60">
        <v>1</v>
      </c>
      <c r="I73" s="60" t="s">
        <v>182</v>
      </c>
      <c r="J73" s="60" t="s">
        <v>182</v>
      </c>
      <c r="K73" s="60" t="s">
        <v>182</v>
      </c>
      <c r="L73" s="60" t="s">
        <v>182</v>
      </c>
      <c r="M73" s="60" t="s">
        <v>182</v>
      </c>
      <c r="N73" s="60">
        <v>1</v>
      </c>
      <c r="O73" s="245">
        <f t="shared" si="1"/>
        <v>3</v>
      </c>
    </row>
    <row r="74" spans="1:15" ht="11.1" customHeight="1" x14ac:dyDescent="0.25">
      <c r="A74" s="59"/>
      <c r="B74" s="58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245"/>
    </row>
    <row r="75" spans="1:15" ht="11.1" customHeight="1" x14ac:dyDescent="0.25">
      <c r="A75" s="59" t="s">
        <v>51</v>
      </c>
      <c r="B75" s="58" t="s">
        <v>23</v>
      </c>
      <c r="C75" s="60">
        <v>11116</v>
      </c>
      <c r="D75" s="60">
        <v>11178</v>
      </c>
      <c r="E75" s="60">
        <v>12806</v>
      </c>
      <c r="F75" s="60">
        <v>11208</v>
      </c>
      <c r="G75" s="60">
        <v>12638</v>
      </c>
      <c r="H75" s="60">
        <v>11516</v>
      </c>
      <c r="I75" s="60">
        <v>12166</v>
      </c>
      <c r="J75" s="60">
        <v>11422</v>
      </c>
      <c r="K75" s="60">
        <v>11887</v>
      </c>
      <c r="L75" s="60">
        <v>14423</v>
      </c>
      <c r="M75" s="60">
        <v>14717</v>
      </c>
      <c r="N75" s="60">
        <v>12304</v>
      </c>
      <c r="O75" s="245">
        <f t="shared" si="1"/>
        <v>147381</v>
      </c>
    </row>
    <row r="76" spans="1:15" ht="11.1" customHeight="1" x14ac:dyDescent="0.25">
      <c r="A76" s="59" t="s">
        <v>51</v>
      </c>
      <c r="B76" s="58" t="s">
        <v>24</v>
      </c>
      <c r="C76" s="60">
        <v>9917</v>
      </c>
      <c r="D76" s="60">
        <v>10381</v>
      </c>
      <c r="E76" s="60">
        <v>11646</v>
      </c>
      <c r="F76" s="60">
        <v>10777</v>
      </c>
      <c r="G76" s="60">
        <v>11915</v>
      </c>
      <c r="H76" s="60">
        <v>10737</v>
      </c>
      <c r="I76" s="60">
        <v>11304</v>
      </c>
      <c r="J76" s="60">
        <v>10779</v>
      </c>
      <c r="K76" s="60">
        <v>10918</v>
      </c>
      <c r="L76" s="60">
        <v>13059</v>
      </c>
      <c r="M76" s="60">
        <v>13271</v>
      </c>
      <c r="N76" s="60">
        <v>12045</v>
      </c>
      <c r="O76" s="245">
        <f t="shared" si="1"/>
        <v>136749</v>
      </c>
    </row>
    <row r="77" spans="1:15" ht="11.1" customHeight="1" x14ac:dyDescent="0.25">
      <c r="A77" s="273" t="s">
        <v>52</v>
      </c>
      <c r="B77" s="58" t="s">
        <v>23</v>
      </c>
      <c r="C77" s="60">
        <v>19228</v>
      </c>
      <c r="D77" s="60">
        <v>5068</v>
      </c>
      <c r="E77" s="60">
        <v>30</v>
      </c>
      <c r="F77" s="60">
        <v>83</v>
      </c>
      <c r="G77" s="60">
        <v>158</v>
      </c>
      <c r="H77" s="60">
        <v>151</v>
      </c>
      <c r="I77" s="60" t="s">
        <v>182</v>
      </c>
      <c r="J77" s="60">
        <v>819</v>
      </c>
      <c r="K77" s="60">
        <v>4530</v>
      </c>
      <c r="L77" s="60">
        <v>19139</v>
      </c>
      <c r="M77" s="60">
        <v>25840</v>
      </c>
      <c r="N77" s="60">
        <v>22867</v>
      </c>
      <c r="O77" s="245">
        <f t="shared" si="1"/>
        <v>97913</v>
      </c>
    </row>
    <row r="78" spans="1:15" ht="11.1" customHeight="1" x14ac:dyDescent="0.25">
      <c r="A78" s="273" t="s">
        <v>52</v>
      </c>
      <c r="B78" s="58" t="s">
        <v>24</v>
      </c>
      <c r="C78" s="60">
        <v>18124</v>
      </c>
      <c r="D78" s="60">
        <v>4809</v>
      </c>
      <c r="E78" s="60">
        <v>25</v>
      </c>
      <c r="F78" s="60">
        <v>70</v>
      </c>
      <c r="G78" s="60">
        <v>152</v>
      </c>
      <c r="H78" s="60">
        <v>150</v>
      </c>
      <c r="I78" s="60" t="s">
        <v>182</v>
      </c>
      <c r="J78" s="60">
        <v>809</v>
      </c>
      <c r="K78" s="60">
        <v>4467</v>
      </c>
      <c r="L78" s="60">
        <v>18638</v>
      </c>
      <c r="M78" s="60">
        <v>24946</v>
      </c>
      <c r="N78" s="60">
        <v>21931</v>
      </c>
      <c r="O78" s="245">
        <f t="shared" si="1"/>
        <v>94121</v>
      </c>
    </row>
    <row r="79" spans="1:15" ht="11.1" customHeight="1" x14ac:dyDescent="0.25">
      <c r="A79" s="59" t="s">
        <v>53</v>
      </c>
      <c r="B79" s="58" t="s">
        <v>23</v>
      </c>
      <c r="C79" s="60" t="s">
        <v>182</v>
      </c>
      <c r="D79" s="60" t="s">
        <v>182</v>
      </c>
      <c r="E79" s="60">
        <v>8</v>
      </c>
      <c r="F79" s="60" t="s">
        <v>182</v>
      </c>
      <c r="G79" s="60" t="s">
        <v>182</v>
      </c>
      <c r="H79" s="60">
        <v>1</v>
      </c>
      <c r="I79" s="60">
        <v>7</v>
      </c>
      <c r="J79" s="60">
        <v>12</v>
      </c>
      <c r="K79" s="60">
        <v>8</v>
      </c>
      <c r="L79" s="60" t="s">
        <v>182</v>
      </c>
      <c r="M79" s="60" t="s">
        <v>182</v>
      </c>
      <c r="N79" s="60" t="s">
        <v>182</v>
      </c>
      <c r="O79" s="245">
        <f t="shared" si="1"/>
        <v>36</v>
      </c>
    </row>
    <row r="80" spans="1:15" ht="11.1" customHeight="1" x14ac:dyDescent="0.25">
      <c r="A80" s="59" t="s">
        <v>53</v>
      </c>
      <c r="B80" s="58" t="s">
        <v>24</v>
      </c>
      <c r="C80" s="60" t="s">
        <v>182</v>
      </c>
      <c r="D80" s="60" t="s">
        <v>182</v>
      </c>
      <c r="E80" s="60">
        <v>8</v>
      </c>
      <c r="F80" s="60" t="s">
        <v>182</v>
      </c>
      <c r="G80" s="60" t="s">
        <v>182</v>
      </c>
      <c r="H80" s="60">
        <v>1</v>
      </c>
      <c r="I80" s="60">
        <v>7</v>
      </c>
      <c r="J80" s="60">
        <v>11</v>
      </c>
      <c r="K80" s="60">
        <v>8</v>
      </c>
      <c r="L80" s="60">
        <v>103</v>
      </c>
      <c r="M80" s="60" t="s">
        <v>182</v>
      </c>
      <c r="N80" s="60" t="s">
        <v>182</v>
      </c>
      <c r="O80" s="245">
        <f t="shared" si="1"/>
        <v>138</v>
      </c>
    </row>
    <row r="81" spans="1:15" ht="11.1" customHeight="1" x14ac:dyDescent="0.25">
      <c r="A81" s="59" t="s">
        <v>126</v>
      </c>
      <c r="B81" s="58" t="s">
        <v>23</v>
      </c>
      <c r="C81" s="60" t="s">
        <v>182</v>
      </c>
      <c r="D81" s="60">
        <v>30</v>
      </c>
      <c r="E81" s="60">
        <v>7</v>
      </c>
      <c r="F81" s="60" t="s">
        <v>182</v>
      </c>
      <c r="G81" s="60" t="s">
        <v>182</v>
      </c>
      <c r="H81" s="60" t="s">
        <v>182</v>
      </c>
      <c r="I81" s="60" t="s">
        <v>182</v>
      </c>
      <c r="J81" s="60">
        <v>8</v>
      </c>
      <c r="K81" s="60">
        <v>4</v>
      </c>
      <c r="L81" s="60">
        <v>5</v>
      </c>
      <c r="M81" s="60" t="s">
        <v>182</v>
      </c>
      <c r="N81" s="60" t="s">
        <v>182</v>
      </c>
      <c r="O81" s="245">
        <f t="shared" si="1"/>
        <v>54</v>
      </c>
    </row>
    <row r="82" spans="1:15" ht="11.1" customHeight="1" x14ac:dyDescent="0.25">
      <c r="A82" s="59" t="s">
        <v>126</v>
      </c>
      <c r="B82" s="58" t="s">
        <v>24</v>
      </c>
      <c r="C82" s="60" t="s">
        <v>182</v>
      </c>
      <c r="D82" s="60">
        <v>30</v>
      </c>
      <c r="E82" s="60">
        <v>7</v>
      </c>
      <c r="F82" s="60" t="s">
        <v>182</v>
      </c>
      <c r="G82" s="60" t="s">
        <v>182</v>
      </c>
      <c r="H82" s="60" t="s">
        <v>182</v>
      </c>
      <c r="I82" s="60" t="s">
        <v>182</v>
      </c>
      <c r="J82" s="60">
        <v>8</v>
      </c>
      <c r="K82" s="60">
        <v>4</v>
      </c>
      <c r="L82" s="60">
        <v>5</v>
      </c>
      <c r="M82" s="60" t="s">
        <v>182</v>
      </c>
      <c r="N82" s="60" t="s">
        <v>182</v>
      </c>
      <c r="O82" s="245">
        <f t="shared" si="1"/>
        <v>54</v>
      </c>
    </row>
    <row r="83" spans="1:15" ht="11.1" customHeight="1" x14ac:dyDescent="0.25">
      <c r="A83" s="59" t="s">
        <v>54</v>
      </c>
      <c r="B83" s="58" t="s">
        <v>23</v>
      </c>
      <c r="C83" s="60">
        <v>206</v>
      </c>
      <c r="D83" s="60">
        <v>93</v>
      </c>
      <c r="E83" s="60">
        <v>15</v>
      </c>
      <c r="F83" s="60">
        <v>96</v>
      </c>
      <c r="G83" s="60">
        <v>26</v>
      </c>
      <c r="H83" s="60">
        <v>11</v>
      </c>
      <c r="I83" s="60" t="s">
        <v>182</v>
      </c>
      <c r="J83" s="60" t="s">
        <v>182</v>
      </c>
      <c r="K83" s="60" t="s">
        <v>182</v>
      </c>
      <c r="L83" s="60" t="s">
        <v>182</v>
      </c>
      <c r="M83" s="60">
        <v>12</v>
      </c>
      <c r="N83" s="60">
        <v>22</v>
      </c>
      <c r="O83" s="245">
        <f t="shared" si="1"/>
        <v>481</v>
      </c>
    </row>
    <row r="84" spans="1:15" ht="11.1" customHeight="1" x14ac:dyDescent="0.25">
      <c r="A84" s="59" t="s">
        <v>54</v>
      </c>
      <c r="B84" s="58" t="s">
        <v>24</v>
      </c>
      <c r="C84" s="60">
        <v>200</v>
      </c>
      <c r="D84" s="60">
        <v>92</v>
      </c>
      <c r="E84" s="60">
        <v>15</v>
      </c>
      <c r="F84" s="60">
        <v>96</v>
      </c>
      <c r="G84" s="60">
        <v>26</v>
      </c>
      <c r="H84" s="60">
        <v>11</v>
      </c>
      <c r="I84" s="60" t="s">
        <v>182</v>
      </c>
      <c r="J84" s="60" t="s">
        <v>182</v>
      </c>
      <c r="K84" s="60" t="s">
        <v>182</v>
      </c>
      <c r="L84" s="60" t="s">
        <v>182</v>
      </c>
      <c r="M84" s="60">
        <v>12</v>
      </c>
      <c r="N84" s="60">
        <v>22</v>
      </c>
      <c r="O84" s="245">
        <f t="shared" si="1"/>
        <v>474</v>
      </c>
    </row>
    <row r="85" spans="1:15" ht="11.1" customHeight="1" x14ac:dyDescent="0.25">
      <c r="A85" s="270" t="s">
        <v>55</v>
      </c>
      <c r="B85" s="58" t="s">
        <v>23</v>
      </c>
      <c r="C85" s="60">
        <v>7</v>
      </c>
      <c r="D85" s="60" t="s">
        <v>182</v>
      </c>
      <c r="E85" s="60">
        <v>4</v>
      </c>
      <c r="F85" s="60" t="s">
        <v>182</v>
      </c>
      <c r="G85" s="60" t="s">
        <v>182</v>
      </c>
      <c r="H85" s="60" t="s">
        <v>182</v>
      </c>
      <c r="I85" s="60" t="s">
        <v>182</v>
      </c>
      <c r="J85" s="60" t="s">
        <v>182</v>
      </c>
      <c r="K85" s="60" t="s">
        <v>182</v>
      </c>
      <c r="L85" s="60" t="s">
        <v>182</v>
      </c>
      <c r="M85" s="60" t="s">
        <v>182</v>
      </c>
      <c r="N85" s="60" t="s">
        <v>182</v>
      </c>
      <c r="O85" s="245">
        <f t="shared" si="1"/>
        <v>11</v>
      </c>
    </row>
    <row r="86" spans="1:15" ht="11.1" customHeight="1" x14ac:dyDescent="0.25">
      <c r="A86" s="270" t="s">
        <v>55</v>
      </c>
      <c r="B86" s="58" t="s">
        <v>24</v>
      </c>
      <c r="C86" s="60">
        <v>7</v>
      </c>
      <c r="D86" s="60" t="s">
        <v>182</v>
      </c>
      <c r="E86" s="60">
        <v>4</v>
      </c>
      <c r="F86" s="60" t="s">
        <v>182</v>
      </c>
      <c r="G86" s="60" t="s">
        <v>182</v>
      </c>
      <c r="H86" s="60" t="s">
        <v>182</v>
      </c>
      <c r="I86" s="60" t="s">
        <v>182</v>
      </c>
      <c r="J86" s="60" t="s">
        <v>182</v>
      </c>
      <c r="K86" s="60" t="s">
        <v>182</v>
      </c>
      <c r="L86" s="60" t="s">
        <v>182</v>
      </c>
      <c r="M86" s="60" t="s">
        <v>182</v>
      </c>
      <c r="N86" s="60" t="s">
        <v>182</v>
      </c>
      <c r="O86" s="245">
        <f t="shared" si="1"/>
        <v>11</v>
      </c>
    </row>
    <row r="87" spans="1:15" ht="11.1" customHeight="1" x14ac:dyDescent="0.25">
      <c r="A87" s="59" t="s">
        <v>127</v>
      </c>
      <c r="B87" s="58" t="s">
        <v>23</v>
      </c>
      <c r="C87" s="60" t="s">
        <v>182</v>
      </c>
      <c r="D87" s="60" t="s">
        <v>182</v>
      </c>
      <c r="E87" s="60" t="s">
        <v>182</v>
      </c>
      <c r="F87" s="60" t="s">
        <v>182</v>
      </c>
      <c r="G87" s="60">
        <v>1</v>
      </c>
      <c r="H87" s="60" t="s">
        <v>182</v>
      </c>
      <c r="I87" s="60" t="s">
        <v>182</v>
      </c>
      <c r="J87" s="60" t="s">
        <v>182</v>
      </c>
      <c r="K87" s="60" t="s">
        <v>182</v>
      </c>
      <c r="L87" s="60" t="s">
        <v>182</v>
      </c>
      <c r="M87" s="60" t="s">
        <v>182</v>
      </c>
      <c r="N87" s="60" t="s">
        <v>182</v>
      </c>
      <c r="O87" s="245">
        <f t="shared" si="1"/>
        <v>1</v>
      </c>
    </row>
    <row r="88" spans="1:15" ht="11.1" customHeight="1" x14ac:dyDescent="0.25">
      <c r="A88" s="59" t="s">
        <v>127</v>
      </c>
      <c r="B88" s="58" t="s">
        <v>24</v>
      </c>
      <c r="C88" s="60" t="s">
        <v>182</v>
      </c>
      <c r="D88" s="60" t="s">
        <v>182</v>
      </c>
      <c r="E88" s="60" t="s">
        <v>182</v>
      </c>
      <c r="F88" s="60" t="s">
        <v>182</v>
      </c>
      <c r="G88" s="60" t="s">
        <v>182</v>
      </c>
      <c r="H88" s="60" t="s">
        <v>182</v>
      </c>
      <c r="I88" s="60" t="s">
        <v>182</v>
      </c>
      <c r="J88" s="60" t="s">
        <v>182</v>
      </c>
      <c r="K88" s="60" t="s">
        <v>182</v>
      </c>
      <c r="L88" s="60" t="s">
        <v>182</v>
      </c>
      <c r="M88" s="60" t="s">
        <v>182</v>
      </c>
      <c r="N88" s="60" t="s">
        <v>182</v>
      </c>
      <c r="O88" s="245">
        <f t="shared" si="1"/>
        <v>0</v>
      </c>
    </row>
    <row r="89" spans="1:15" ht="11.1" customHeight="1" x14ac:dyDescent="0.25">
      <c r="A89" s="59" t="s">
        <v>57</v>
      </c>
      <c r="B89" s="58" t="s">
        <v>23</v>
      </c>
      <c r="C89" s="60">
        <v>6314</v>
      </c>
      <c r="D89" s="60">
        <v>5463</v>
      </c>
      <c r="E89" s="60">
        <v>5796</v>
      </c>
      <c r="F89" s="60">
        <v>6092</v>
      </c>
      <c r="G89" s="60">
        <v>5709</v>
      </c>
      <c r="H89" s="60">
        <v>3663</v>
      </c>
      <c r="I89" s="60">
        <v>4170</v>
      </c>
      <c r="J89" s="60">
        <v>5345</v>
      </c>
      <c r="K89" s="60">
        <v>5111</v>
      </c>
      <c r="L89" s="60">
        <v>4446</v>
      </c>
      <c r="M89" s="60">
        <v>4211</v>
      </c>
      <c r="N89" s="60">
        <v>5182</v>
      </c>
      <c r="O89" s="245">
        <f t="shared" si="1"/>
        <v>61502</v>
      </c>
    </row>
    <row r="90" spans="1:15" ht="11.1" customHeight="1" x14ac:dyDescent="0.25">
      <c r="A90" s="59" t="s">
        <v>57</v>
      </c>
      <c r="B90" s="58" t="s">
        <v>24</v>
      </c>
      <c r="C90" s="60">
        <v>5542</v>
      </c>
      <c r="D90" s="60">
        <v>4587</v>
      </c>
      <c r="E90" s="60">
        <v>4743</v>
      </c>
      <c r="F90" s="60">
        <v>5246</v>
      </c>
      <c r="G90" s="60">
        <v>4719</v>
      </c>
      <c r="H90" s="60">
        <v>2860</v>
      </c>
      <c r="I90" s="60">
        <v>3251</v>
      </c>
      <c r="J90" s="60">
        <v>4271</v>
      </c>
      <c r="K90" s="60">
        <v>4090</v>
      </c>
      <c r="L90" s="60">
        <v>3421</v>
      </c>
      <c r="M90" s="60">
        <v>3604</v>
      </c>
      <c r="N90" s="60">
        <v>4646</v>
      </c>
      <c r="O90" s="245">
        <f t="shared" si="1"/>
        <v>50980</v>
      </c>
    </row>
    <row r="91" spans="1:15" ht="11.1" customHeight="1" x14ac:dyDescent="0.25">
      <c r="A91" s="270" t="s">
        <v>128</v>
      </c>
      <c r="B91" s="58" t="s">
        <v>23</v>
      </c>
      <c r="C91" s="60">
        <v>1</v>
      </c>
      <c r="D91" s="60">
        <v>3</v>
      </c>
      <c r="E91" s="60">
        <v>2</v>
      </c>
      <c r="F91" s="60">
        <v>1</v>
      </c>
      <c r="G91" s="60">
        <v>1</v>
      </c>
      <c r="H91" s="60" t="s">
        <v>182</v>
      </c>
      <c r="I91" s="60" t="s">
        <v>182</v>
      </c>
      <c r="J91" s="60">
        <v>1</v>
      </c>
      <c r="K91" s="60" t="s">
        <v>182</v>
      </c>
      <c r="L91" s="60" t="s">
        <v>182</v>
      </c>
      <c r="M91" s="60" t="s">
        <v>182</v>
      </c>
      <c r="N91" s="60">
        <f>(1+1)</f>
        <v>2</v>
      </c>
      <c r="O91" s="245">
        <f t="shared" si="1"/>
        <v>11</v>
      </c>
    </row>
    <row r="92" spans="1:15" ht="11.1" customHeight="1" x14ac:dyDescent="0.25">
      <c r="A92" s="270" t="s">
        <v>128</v>
      </c>
      <c r="B92" s="58" t="s">
        <v>24</v>
      </c>
      <c r="C92" s="60" t="s">
        <v>182</v>
      </c>
      <c r="D92" s="60">
        <v>3</v>
      </c>
      <c r="E92" s="60" t="s">
        <v>182</v>
      </c>
      <c r="F92" s="60" t="s">
        <v>182</v>
      </c>
      <c r="G92" s="60" t="s">
        <v>182</v>
      </c>
      <c r="H92" s="60" t="s">
        <v>182</v>
      </c>
      <c r="I92" s="60" t="s">
        <v>182</v>
      </c>
      <c r="J92" s="60" t="s">
        <v>182</v>
      </c>
      <c r="K92" s="60" t="s">
        <v>182</v>
      </c>
      <c r="L92" s="60" t="s">
        <v>182</v>
      </c>
      <c r="M92" s="60" t="s">
        <v>182</v>
      </c>
      <c r="N92" s="60">
        <f>(1+0)</f>
        <v>1</v>
      </c>
      <c r="O92" s="245">
        <f t="shared" si="1"/>
        <v>4</v>
      </c>
    </row>
    <row r="93" spans="1:15" ht="11.1" customHeight="1" x14ac:dyDescent="0.25">
      <c r="A93" s="59" t="s">
        <v>58</v>
      </c>
      <c r="B93" s="58" t="s">
        <v>23</v>
      </c>
      <c r="C93" s="60" t="s">
        <v>182</v>
      </c>
      <c r="D93" s="60" t="s">
        <v>182</v>
      </c>
      <c r="E93" s="60" t="s">
        <v>182</v>
      </c>
      <c r="F93" s="60" t="s">
        <v>182</v>
      </c>
      <c r="G93" s="60">
        <v>1</v>
      </c>
      <c r="H93" s="60" t="s">
        <v>182</v>
      </c>
      <c r="I93" s="60" t="s">
        <v>182</v>
      </c>
      <c r="J93" s="60" t="s">
        <v>182</v>
      </c>
      <c r="K93" s="60" t="s">
        <v>182</v>
      </c>
      <c r="L93" s="60" t="s">
        <v>182</v>
      </c>
      <c r="M93" s="60">
        <v>1</v>
      </c>
      <c r="N93" s="60" t="s">
        <v>182</v>
      </c>
      <c r="O93" s="245">
        <f t="shared" si="1"/>
        <v>2</v>
      </c>
    </row>
    <row r="94" spans="1:15" ht="11.1" customHeight="1" x14ac:dyDescent="0.25">
      <c r="A94" s="267" t="s">
        <v>58</v>
      </c>
      <c r="B94" s="269" t="s">
        <v>24</v>
      </c>
      <c r="C94" s="268" t="s">
        <v>182</v>
      </c>
      <c r="D94" s="268" t="s">
        <v>182</v>
      </c>
      <c r="E94" s="268" t="s">
        <v>182</v>
      </c>
      <c r="F94" s="268" t="s">
        <v>182</v>
      </c>
      <c r="G94" s="268">
        <v>1</v>
      </c>
      <c r="H94" s="268" t="s">
        <v>182</v>
      </c>
      <c r="I94" s="268" t="s">
        <v>182</v>
      </c>
      <c r="J94" s="268" t="s">
        <v>182</v>
      </c>
      <c r="K94" s="268" t="s">
        <v>182</v>
      </c>
      <c r="L94" s="268" t="s">
        <v>182</v>
      </c>
      <c r="M94" s="268">
        <v>1</v>
      </c>
      <c r="N94" s="268" t="s">
        <v>182</v>
      </c>
      <c r="O94" s="252">
        <f t="shared" si="1"/>
        <v>2</v>
      </c>
    </row>
    <row r="95" spans="1:15" ht="11.1" customHeight="1" x14ac:dyDescent="0.25">
      <c r="A95" s="59"/>
      <c r="B95" s="58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258"/>
    </row>
    <row r="96" spans="1:15" ht="11.1" customHeight="1" x14ac:dyDescent="0.25">
      <c r="A96" s="59" t="s">
        <v>59</v>
      </c>
      <c r="B96" s="58" t="s">
        <v>23</v>
      </c>
      <c r="C96" s="60" t="s">
        <v>182</v>
      </c>
      <c r="D96" s="60" t="s">
        <v>182</v>
      </c>
      <c r="E96" s="60" t="s">
        <v>182</v>
      </c>
      <c r="F96" s="60">
        <v>3</v>
      </c>
      <c r="G96" s="60" t="s">
        <v>182</v>
      </c>
      <c r="H96" s="60" t="s">
        <v>182</v>
      </c>
      <c r="I96" s="60" t="s">
        <v>182</v>
      </c>
      <c r="J96" s="60" t="s">
        <v>182</v>
      </c>
      <c r="K96" s="60">
        <v>10</v>
      </c>
      <c r="L96" s="60" t="s">
        <v>182</v>
      </c>
      <c r="M96" s="60" t="s">
        <v>182</v>
      </c>
      <c r="N96" s="60">
        <v>1</v>
      </c>
      <c r="O96" s="245">
        <f t="shared" si="1"/>
        <v>14</v>
      </c>
    </row>
    <row r="97" spans="1:15" ht="11.1" customHeight="1" x14ac:dyDescent="0.25">
      <c r="A97" s="59" t="s">
        <v>59</v>
      </c>
      <c r="B97" s="58" t="s">
        <v>24</v>
      </c>
      <c r="C97" s="60" t="s">
        <v>182</v>
      </c>
      <c r="D97" s="60" t="s">
        <v>182</v>
      </c>
      <c r="E97" s="60" t="s">
        <v>182</v>
      </c>
      <c r="F97" s="60">
        <v>3</v>
      </c>
      <c r="G97" s="60" t="s">
        <v>182</v>
      </c>
      <c r="H97" s="60" t="s">
        <v>182</v>
      </c>
      <c r="I97" s="60" t="s">
        <v>182</v>
      </c>
      <c r="J97" s="60" t="s">
        <v>182</v>
      </c>
      <c r="K97" s="60">
        <v>2</v>
      </c>
      <c r="L97" s="60" t="s">
        <v>182</v>
      </c>
      <c r="M97" s="60" t="s">
        <v>182</v>
      </c>
      <c r="N97" s="60" t="s">
        <v>182</v>
      </c>
      <c r="O97" s="245">
        <f t="shared" si="1"/>
        <v>5</v>
      </c>
    </row>
    <row r="98" spans="1:15" ht="11.1" customHeight="1" x14ac:dyDescent="0.25">
      <c r="A98" s="59" t="s">
        <v>60</v>
      </c>
      <c r="B98" s="58" t="s">
        <v>23</v>
      </c>
      <c r="C98" s="60">
        <v>23</v>
      </c>
      <c r="D98" s="60">
        <v>34</v>
      </c>
      <c r="E98" s="60">
        <v>23</v>
      </c>
      <c r="F98" s="60">
        <v>23</v>
      </c>
      <c r="G98" s="60">
        <v>34</v>
      </c>
      <c r="H98" s="60">
        <v>25</v>
      </c>
      <c r="I98" s="60">
        <v>8</v>
      </c>
      <c r="J98" s="60">
        <v>12</v>
      </c>
      <c r="K98" s="60">
        <v>23</v>
      </c>
      <c r="L98" s="60">
        <v>42</v>
      </c>
      <c r="M98" s="60">
        <v>6</v>
      </c>
      <c r="N98" s="60">
        <v>31</v>
      </c>
      <c r="O98" s="272">
        <f t="shared" si="1"/>
        <v>284</v>
      </c>
    </row>
    <row r="99" spans="1:15" ht="11.1" customHeight="1" x14ac:dyDescent="0.25">
      <c r="A99" s="59" t="s">
        <v>60</v>
      </c>
      <c r="B99" s="58" t="s">
        <v>24</v>
      </c>
      <c r="C99" s="60">
        <v>17</v>
      </c>
      <c r="D99" s="60">
        <v>28</v>
      </c>
      <c r="E99" s="60">
        <v>19</v>
      </c>
      <c r="F99" s="60">
        <v>20</v>
      </c>
      <c r="G99" s="60">
        <v>27</v>
      </c>
      <c r="H99" s="60">
        <v>19</v>
      </c>
      <c r="I99" s="60">
        <v>8</v>
      </c>
      <c r="J99" s="60">
        <v>6</v>
      </c>
      <c r="K99" s="60">
        <v>12</v>
      </c>
      <c r="L99" s="60">
        <v>23</v>
      </c>
      <c r="M99" s="60">
        <v>2</v>
      </c>
      <c r="N99" s="60">
        <v>23</v>
      </c>
      <c r="O99" s="272">
        <f t="shared" si="1"/>
        <v>204</v>
      </c>
    </row>
    <row r="100" spans="1:15" ht="11.1" customHeight="1" x14ac:dyDescent="0.25">
      <c r="A100" s="59" t="s">
        <v>61</v>
      </c>
      <c r="B100" s="58" t="s">
        <v>23</v>
      </c>
      <c r="C100" s="60">
        <v>1</v>
      </c>
      <c r="D100" s="60">
        <v>2</v>
      </c>
      <c r="E100" s="60">
        <v>2</v>
      </c>
      <c r="F100" s="60">
        <v>2</v>
      </c>
      <c r="G100" s="60">
        <v>2</v>
      </c>
      <c r="H100" s="60">
        <v>4</v>
      </c>
      <c r="I100" s="60" t="s">
        <v>182</v>
      </c>
      <c r="J100" s="60">
        <v>21</v>
      </c>
      <c r="K100" s="60">
        <v>7</v>
      </c>
      <c r="L100" s="60">
        <v>6</v>
      </c>
      <c r="M100" s="60">
        <v>3</v>
      </c>
      <c r="N100" s="60">
        <v>50</v>
      </c>
      <c r="O100" s="245">
        <f t="shared" si="1"/>
        <v>100</v>
      </c>
    </row>
    <row r="101" spans="1:15" ht="11.1" customHeight="1" x14ac:dyDescent="0.25">
      <c r="A101" s="59" t="s">
        <v>61</v>
      </c>
      <c r="B101" s="58" t="s">
        <v>24</v>
      </c>
      <c r="C101" s="60" t="s">
        <v>182</v>
      </c>
      <c r="D101" s="60" t="s">
        <v>182</v>
      </c>
      <c r="E101" s="60">
        <v>3</v>
      </c>
      <c r="F101" s="60">
        <v>3</v>
      </c>
      <c r="G101" s="60">
        <v>3</v>
      </c>
      <c r="H101" s="60">
        <v>3</v>
      </c>
      <c r="I101" s="60">
        <v>1</v>
      </c>
      <c r="J101" s="60">
        <v>7</v>
      </c>
      <c r="K101" s="60">
        <v>2</v>
      </c>
      <c r="L101" s="60">
        <v>4</v>
      </c>
      <c r="M101" s="60" t="s">
        <v>182</v>
      </c>
      <c r="N101" s="60">
        <v>7</v>
      </c>
      <c r="O101" s="245">
        <f t="shared" si="1"/>
        <v>33</v>
      </c>
    </row>
    <row r="102" spans="1:15" ht="11.1" customHeight="1" x14ac:dyDescent="0.25">
      <c r="A102" s="59" t="s">
        <v>129</v>
      </c>
      <c r="B102" s="58" t="s">
        <v>23</v>
      </c>
      <c r="C102" s="60" t="s">
        <v>182</v>
      </c>
      <c r="D102" s="60" t="s">
        <v>182</v>
      </c>
      <c r="E102" s="60" t="s">
        <v>182</v>
      </c>
      <c r="F102" s="60">
        <v>1</v>
      </c>
      <c r="G102" s="60">
        <v>1</v>
      </c>
      <c r="H102" s="60" t="s">
        <v>182</v>
      </c>
      <c r="I102" s="60" t="s">
        <v>182</v>
      </c>
      <c r="J102" s="60" t="s">
        <v>182</v>
      </c>
      <c r="K102" s="60" t="s">
        <v>182</v>
      </c>
      <c r="L102" s="60" t="s">
        <v>182</v>
      </c>
      <c r="M102" s="60" t="s">
        <v>182</v>
      </c>
      <c r="N102" s="60" t="s">
        <v>182</v>
      </c>
      <c r="O102" s="245">
        <f t="shared" si="1"/>
        <v>2</v>
      </c>
    </row>
    <row r="103" spans="1:15" ht="11.1" customHeight="1" x14ac:dyDescent="0.25">
      <c r="A103" s="59" t="s">
        <v>129</v>
      </c>
      <c r="B103" s="58" t="s">
        <v>24</v>
      </c>
      <c r="C103" s="60" t="s">
        <v>182</v>
      </c>
      <c r="D103" s="60" t="s">
        <v>182</v>
      </c>
      <c r="E103" s="60" t="s">
        <v>182</v>
      </c>
      <c r="F103" s="60">
        <v>1</v>
      </c>
      <c r="G103" s="60">
        <v>1</v>
      </c>
      <c r="H103" s="60" t="s">
        <v>182</v>
      </c>
      <c r="I103" s="60" t="s">
        <v>182</v>
      </c>
      <c r="J103" s="60" t="s">
        <v>182</v>
      </c>
      <c r="K103" s="60" t="s">
        <v>182</v>
      </c>
      <c r="L103" s="60" t="s">
        <v>182</v>
      </c>
      <c r="M103" s="60" t="s">
        <v>182</v>
      </c>
      <c r="N103" s="60" t="s">
        <v>182</v>
      </c>
      <c r="O103" s="245">
        <f t="shared" si="1"/>
        <v>2</v>
      </c>
    </row>
    <row r="104" spans="1:15" ht="11.1" customHeight="1" x14ac:dyDescent="0.25">
      <c r="A104" s="59" t="s">
        <v>62</v>
      </c>
      <c r="B104" s="58" t="s">
        <v>23</v>
      </c>
      <c r="C104" s="60">
        <v>67</v>
      </c>
      <c r="D104" s="60">
        <v>33</v>
      </c>
      <c r="E104" s="60">
        <v>20</v>
      </c>
      <c r="F104" s="60" t="s">
        <v>182</v>
      </c>
      <c r="G104" s="60" t="s">
        <v>182</v>
      </c>
      <c r="H104" s="60" t="s">
        <v>182</v>
      </c>
      <c r="I104" s="60" t="s">
        <v>182</v>
      </c>
      <c r="J104" s="60" t="s">
        <v>182</v>
      </c>
      <c r="K104" s="60" t="s">
        <v>182</v>
      </c>
      <c r="L104" s="60" t="s">
        <v>182</v>
      </c>
      <c r="M104" s="60">
        <v>84</v>
      </c>
      <c r="N104" s="60">
        <v>102</v>
      </c>
      <c r="O104" s="245">
        <f t="shared" si="1"/>
        <v>306</v>
      </c>
    </row>
    <row r="105" spans="1:15" ht="11.1" customHeight="1" x14ac:dyDescent="0.25">
      <c r="A105" s="59" t="s">
        <v>62</v>
      </c>
      <c r="B105" s="58" t="s">
        <v>24</v>
      </c>
      <c r="C105" s="60">
        <v>16</v>
      </c>
      <c r="D105" s="60">
        <v>15</v>
      </c>
      <c r="E105" s="60">
        <v>5</v>
      </c>
      <c r="F105" s="60" t="s">
        <v>182</v>
      </c>
      <c r="G105" s="60" t="s">
        <v>182</v>
      </c>
      <c r="H105" s="60" t="s">
        <v>182</v>
      </c>
      <c r="I105" s="60" t="s">
        <v>182</v>
      </c>
      <c r="J105" s="60" t="s">
        <v>182</v>
      </c>
      <c r="K105" s="60" t="s">
        <v>182</v>
      </c>
      <c r="L105" s="60" t="s">
        <v>182</v>
      </c>
      <c r="M105" s="60">
        <v>11</v>
      </c>
      <c r="N105" s="60">
        <v>15</v>
      </c>
      <c r="O105" s="245">
        <f t="shared" si="1"/>
        <v>62</v>
      </c>
    </row>
    <row r="106" spans="1:15" ht="11.1" customHeight="1" x14ac:dyDescent="0.25">
      <c r="A106" s="59" t="s">
        <v>130</v>
      </c>
      <c r="B106" s="58" t="s">
        <v>23</v>
      </c>
      <c r="C106" s="60">
        <v>3</v>
      </c>
      <c r="D106" s="60">
        <v>2</v>
      </c>
      <c r="E106" s="60">
        <v>11</v>
      </c>
      <c r="F106" s="60">
        <v>6</v>
      </c>
      <c r="G106" s="60">
        <v>8</v>
      </c>
      <c r="H106" s="60" t="s">
        <v>182</v>
      </c>
      <c r="I106" s="60" t="s">
        <v>182</v>
      </c>
      <c r="J106" s="60" t="s">
        <v>182</v>
      </c>
      <c r="K106" s="60" t="s">
        <v>182</v>
      </c>
      <c r="L106" s="60" t="s">
        <v>182</v>
      </c>
      <c r="M106" s="60" t="s">
        <v>182</v>
      </c>
      <c r="N106" s="60" t="s">
        <v>182</v>
      </c>
      <c r="O106" s="245">
        <f t="shared" si="1"/>
        <v>30</v>
      </c>
    </row>
    <row r="107" spans="1:15" ht="11.1" customHeight="1" x14ac:dyDescent="0.25">
      <c r="A107" s="59" t="s">
        <v>130</v>
      </c>
      <c r="B107" s="58" t="s">
        <v>24</v>
      </c>
      <c r="C107" s="60">
        <v>1</v>
      </c>
      <c r="D107" s="60" t="s">
        <v>182</v>
      </c>
      <c r="E107" s="60">
        <v>2</v>
      </c>
      <c r="F107" s="60">
        <v>1</v>
      </c>
      <c r="G107" s="60">
        <v>1</v>
      </c>
      <c r="H107" s="60" t="s">
        <v>182</v>
      </c>
      <c r="I107" s="60" t="s">
        <v>182</v>
      </c>
      <c r="J107" s="60" t="s">
        <v>182</v>
      </c>
      <c r="K107" s="60" t="s">
        <v>182</v>
      </c>
      <c r="L107" s="60" t="s">
        <v>182</v>
      </c>
      <c r="M107" s="60" t="s">
        <v>182</v>
      </c>
      <c r="N107" s="60" t="s">
        <v>182</v>
      </c>
      <c r="O107" s="245">
        <f t="shared" si="1"/>
        <v>5</v>
      </c>
    </row>
    <row r="108" spans="1:15" ht="11.1" customHeight="1" x14ac:dyDescent="0.25">
      <c r="A108" s="59" t="s">
        <v>131</v>
      </c>
      <c r="B108" s="58" t="s">
        <v>23</v>
      </c>
      <c r="C108" s="60" t="s">
        <v>182</v>
      </c>
      <c r="D108" s="60">
        <v>1</v>
      </c>
      <c r="E108" s="60" t="s">
        <v>182</v>
      </c>
      <c r="F108" s="60" t="s">
        <v>182</v>
      </c>
      <c r="G108" s="60" t="s">
        <v>182</v>
      </c>
      <c r="H108" s="60" t="s">
        <v>182</v>
      </c>
      <c r="I108" s="60" t="s">
        <v>182</v>
      </c>
      <c r="J108" s="60" t="s">
        <v>182</v>
      </c>
      <c r="K108" s="60" t="s">
        <v>182</v>
      </c>
      <c r="L108" s="60" t="s">
        <v>182</v>
      </c>
      <c r="M108" s="60" t="s">
        <v>182</v>
      </c>
      <c r="N108" s="60" t="s">
        <v>182</v>
      </c>
      <c r="O108" s="245">
        <f t="shared" ref="O108:O156" si="2">SUM(C108:N108)</f>
        <v>1</v>
      </c>
    </row>
    <row r="109" spans="1:15" ht="11.1" customHeight="1" x14ac:dyDescent="0.25">
      <c r="A109" s="59" t="s">
        <v>131</v>
      </c>
      <c r="B109" s="58" t="s">
        <v>24</v>
      </c>
      <c r="C109" s="60" t="s">
        <v>182</v>
      </c>
      <c r="D109" s="60" t="s">
        <v>182</v>
      </c>
      <c r="E109" s="60" t="s">
        <v>182</v>
      </c>
      <c r="F109" s="60" t="s">
        <v>182</v>
      </c>
      <c r="G109" s="60" t="s">
        <v>182</v>
      </c>
      <c r="H109" s="60" t="s">
        <v>182</v>
      </c>
      <c r="I109" s="60" t="s">
        <v>182</v>
      </c>
      <c r="J109" s="60" t="s">
        <v>182</v>
      </c>
      <c r="K109" s="60" t="s">
        <v>182</v>
      </c>
      <c r="L109" s="60" t="s">
        <v>182</v>
      </c>
      <c r="M109" s="60" t="s">
        <v>182</v>
      </c>
      <c r="N109" s="60" t="s">
        <v>182</v>
      </c>
      <c r="O109" s="245">
        <f t="shared" si="2"/>
        <v>0</v>
      </c>
    </row>
    <row r="110" spans="1:15" ht="11.1" customHeight="1" x14ac:dyDescent="0.25">
      <c r="A110" s="59" t="s">
        <v>64</v>
      </c>
      <c r="B110" s="58" t="s">
        <v>23</v>
      </c>
      <c r="C110" s="60">
        <v>4</v>
      </c>
      <c r="D110" s="60">
        <v>3</v>
      </c>
      <c r="E110" s="60">
        <v>1</v>
      </c>
      <c r="F110" s="60">
        <v>9</v>
      </c>
      <c r="G110" s="60">
        <v>11</v>
      </c>
      <c r="H110" s="60">
        <v>6</v>
      </c>
      <c r="I110" s="60">
        <v>4</v>
      </c>
      <c r="J110" s="60">
        <v>13</v>
      </c>
      <c r="K110" s="60">
        <v>11</v>
      </c>
      <c r="L110" s="60">
        <v>11</v>
      </c>
      <c r="M110" s="60">
        <v>6</v>
      </c>
      <c r="N110" s="60" t="s">
        <v>182</v>
      </c>
      <c r="O110" s="245">
        <f t="shared" si="2"/>
        <v>79</v>
      </c>
    </row>
    <row r="111" spans="1:15" ht="11.1" customHeight="1" x14ac:dyDescent="0.25">
      <c r="A111" s="59" t="s">
        <v>64</v>
      </c>
      <c r="B111" s="58" t="s">
        <v>24</v>
      </c>
      <c r="C111" s="60">
        <v>1</v>
      </c>
      <c r="D111" s="60" t="s">
        <v>182</v>
      </c>
      <c r="E111" s="60" t="s">
        <v>182</v>
      </c>
      <c r="F111" s="60">
        <v>2</v>
      </c>
      <c r="G111" s="60">
        <v>2</v>
      </c>
      <c r="H111" s="60">
        <v>1</v>
      </c>
      <c r="I111" s="60" t="s">
        <v>182</v>
      </c>
      <c r="J111" s="60">
        <v>3</v>
      </c>
      <c r="K111" s="60">
        <v>2</v>
      </c>
      <c r="L111" s="60">
        <v>2</v>
      </c>
      <c r="M111" s="60">
        <v>1</v>
      </c>
      <c r="N111" s="60" t="s">
        <v>182</v>
      </c>
      <c r="O111" s="245">
        <f t="shared" si="2"/>
        <v>14</v>
      </c>
    </row>
    <row r="112" spans="1:15" ht="11.1" customHeight="1" x14ac:dyDescent="0.25">
      <c r="A112" s="59" t="s">
        <v>65</v>
      </c>
      <c r="B112" s="58" t="s">
        <v>23</v>
      </c>
      <c r="C112" s="60" t="s">
        <v>182</v>
      </c>
      <c r="D112" s="60" t="s">
        <v>182</v>
      </c>
      <c r="E112" s="60" t="s">
        <v>182</v>
      </c>
      <c r="F112" s="60" t="s">
        <v>182</v>
      </c>
      <c r="G112" s="60" t="s">
        <v>182</v>
      </c>
      <c r="H112" s="60" t="s">
        <v>182</v>
      </c>
      <c r="I112" s="60" t="s">
        <v>182</v>
      </c>
      <c r="J112" s="60" t="s">
        <v>182</v>
      </c>
      <c r="K112" s="60">
        <v>1</v>
      </c>
      <c r="L112" s="60" t="s">
        <v>182</v>
      </c>
      <c r="M112" s="60" t="s">
        <v>182</v>
      </c>
      <c r="N112" s="60" t="s">
        <v>182</v>
      </c>
      <c r="O112" s="245">
        <f t="shared" si="2"/>
        <v>1</v>
      </c>
    </row>
    <row r="113" spans="1:18" ht="11.1" customHeight="1" x14ac:dyDescent="0.25">
      <c r="A113" s="59" t="s">
        <v>65</v>
      </c>
      <c r="B113" s="58" t="s">
        <v>24</v>
      </c>
      <c r="C113" s="60" t="s">
        <v>182</v>
      </c>
      <c r="D113" s="60" t="s">
        <v>182</v>
      </c>
      <c r="E113" s="60" t="s">
        <v>182</v>
      </c>
      <c r="F113" s="60" t="s">
        <v>182</v>
      </c>
      <c r="G113" s="60" t="s">
        <v>182</v>
      </c>
      <c r="H113" s="60" t="s">
        <v>182</v>
      </c>
      <c r="I113" s="60" t="s">
        <v>182</v>
      </c>
      <c r="J113" s="60" t="s">
        <v>182</v>
      </c>
      <c r="K113" s="60" t="s">
        <v>182</v>
      </c>
      <c r="L113" s="60" t="s">
        <v>182</v>
      </c>
      <c r="M113" s="60" t="s">
        <v>182</v>
      </c>
      <c r="N113" s="60" t="s">
        <v>182</v>
      </c>
      <c r="O113" s="245">
        <f t="shared" si="2"/>
        <v>0</v>
      </c>
      <c r="R113" s="271"/>
    </row>
    <row r="114" spans="1:18" ht="11.1" customHeight="1" x14ac:dyDescent="0.25">
      <c r="A114" s="59" t="s">
        <v>66</v>
      </c>
      <c r="B114" s="58" t="s">
        <v>23</v>
      </c>
      <c r="C114" s="60">
        <v>25</v>
      </c>
      <c r="D114" s="60">
        <v>46</v>
      </c>
      <c r="E114" s="60">
        <v>35</v>
      </c>
      <c r="F114" s="60">
        <v>10</v>
      </c>
      <c r="G114" s="60">
        <v>18</v>
      </c>
      <c r="H114" s="60">
        <v>17</v>
      </c>
      <c r="I114" s="60">
        <v>18</v>
      </c>
      <c r="J114" s="60">
        <v>31</v>
      </c>
      <c r="K114" s="60">
        <v>40</v>
      </c>
      <c r="L114" s="60">
        <v>21</v>
      </c>
      <c r="M114" s="60">
        <v>1</v>
      </c>
      <c r="N114" s="60" t="s">
        <v>182</v>
      </c>
      <c r="O114" s="245">
        <f t="shared" si="2"/>
        <v>262</v>
      </c>
    </row>
    <row r="115" spans="1:18" ht="11.1" customHeight="1" x14ac:dyDescent="0.25">
      <c r="A115" s="59" t="s">
        <v>66</v>
      </c>
      <c r="B115" s="58" t="s">
        <v>24</v>
      </c>
      <c r="C115" s="60">
        <v>6</v>
      </c>
      <c r="D115" s="60">
        <v>10</v>
      </c>
      <c r="E115" s="60">
        <v>10</v>
      </c>
      <c r="F115" s="60">
        <v>3</v>
      </c>
      <c r="G115" s="60">
        <v>7</v>
      </c>
      <c r="H115" s="60">
        <v>5</v>
      </c>
      <c r="I115" s="60">
        <v>4</v>
      </c>
      <c r="J115" s="60">
        <v>11</v>
      </c>
      <c r="K115" s="60">
        <v>12</v>
      </c>
      <c r="L115" s="60">
        <v>3</v>
      </c>
      <c r="M115" s="60" t="s">
        <v>182</v>
      </c>
      <c r="N115" s="60" t="s">
        <v>182</v>
      </c>
      <c r="O115" s="245">
        <f t="shared" si="2"/>
        <v>71</v>
      </c>
    </row>
    <row r="116" spans="1:18" ht="11.1" customHeight="1" x14ac:dyDescent="0.25">
      <c r="A116" s="59" t="s">
        <v>67</v>
      </c>
      <c r="B116" s="58" t="s">
        <v>23</v>
      </c>
      <c r="C116" s="60">
        <v>21310</v>
      </c>
      <c r="D116" s="60">
        <v>28663</v>
      </c>
      <c r="E116" s="60">
        <v>37164</v>
      </c>
      <c r="F116" s="60">
        <v>36248</v>
      </c>
      <c r="G116" s="60">
        <v>33756</v>
      </c>
      <c r="H116" s="60">
        <v>36288</v>
      </c>
      <c r="I116" s="60">
        <v>24056</v>
      </c>
      <c r="J116" s="60">
        <v>7823</v>
      </c>
      <c r="K116" s="60">
        <v>1414</v>
      </c>
      <c r="L116" s="60">
        <v>4809</v>
      </c>
      <c r="M116" s="60">
        <v>15754</v>
      </c>
      <c r="N116" s="60">
        <v>17540</v>
      </c>
      <c r="O116" s="245">
        <f t="shared" si="2"/>
        <v>264825</v>
      </c>
    </row>
    <row r="117" spans="1:18" ht="11.1" customHeight="1" x14ac:dyDescent="0.25">
      <c r="A117" s="59" t="s">
        <v>67</v>
      </c>
      <c r="B117" s="58" t="s">
        <v>24</v>
      </c>
      <c r="C117" s="60">
        <v>7023</v>
      </c>
      <c r="D117" s="60">
        <v>8905</v>
      </c>
      <c r="E117" s="60">
        <v>10900</v>
      </c>
      <c r="F117" s="60">
        <v>10261</v>
      </c>
      <c r="G117" s="60">
        <v>8872</v>
      </c>
      <c r="H117" s="60">
        <v>12295</v>
      </c>
      <c r="I117" s="60">
        <v>7275</v>
      </c>
      <c r="J117" s="60">
        <v>2875</v>
      </c>
      <c r="K117" s="60">
        <v>691</v>
      </c>
      <c r="L117" s="60">
        <v>2152</v>
      </c>
      <c r="M117" s="60">
        <v>5904</v>
      </c>
      <c r="N117" s="60">
        <v>6377</v>
      </c>
      <c r="O117" s="245">
        <f t="shared" si="2"/>
        <v>83530</v>
      </c>
    </row>
    <row r="118" spans="1:18" ht="11.1" customHeight="1" x14ac:dyDescent="0.25">
      <c r="A118" s="59" t="s">
        <v>68</v>
      </c>
      <c r="B118" s="58" t="s">
        <v>23</v>
      </c>
      <c r="C118" s="60">
        <v>1</v>
      </c>
      <c r="D118" s="60">
        <v>13</v>
      </c>
      <c r="E118" s="60">
        <v>5</v>
      </c>
      <c r="F118" s="60">
        <v>4</v>
      </c>
      <c r="G118" s="60">
        <v>2</v>
      </c>
      <c r="H118" s="60">
        <v>21</v>
      </c>
      <c r="I118" s="60">
        <v>1</v>
      </c>
      <c r="J118" s="60">
        <v>2</v>
      </c>
      <c r="K118" s="60" t="s">
        <v>182</v>
      </c>
      <c r="L118" s="60">
        <v>1</v>
      </c>
      <c r="M118" s="60">
        <v>1</v>
      </c>
      <c r="N118" s="60">
        <v>73</v>
      </c>
      <c r="O118" s="245">
        <f t="shared" si="2"/>
        <v>124</v>
      </c>
    </row>
    <row r="119" spans="1:18" ht="11.1" customHeight="1" x14ac:dyDescent="0.25">
      <c r="A119" s="59" t="s">
        <v>68</v>
      </c>
      <c r="B119" s="58" t="s">
        <v>24</v>
      </c>
      <c r="C119" s="60" t="s">
        <v>182</v>
      </c>
      <c r="D119" s="60">
        <v>3</v>
      </c>
      <c r="E119" s="60">
        <v>3</v>
      </c>
      <c r="F119" s="60">
        <v>2</v>
      </c>
      <c r="G119" s="60">
        <v>1</v>
      </c>
      <c r="H119" s="60">
        <v>8</v>
      </c>
      <c r="I119" s="60" t="s">
        <v>182</v>
      </c>
      <c r="J119" s="60" t="s">
        <v>182</v>
      </c>
      <c r="K119" s="60" t="s">
        <v>182</v>
      </c>
      <c r="L119" s="60">
        <v>1</v>
      </c>
      <c r="M119" s="60">
        <v>1</v>
      </c>
      <c r="N119" s="60">
        <v>10</v>
      </c>
      <c r="O119" s="245">
        <f t="shared" si="2"/>
        <v>29</v>
      </c>
    </row>
    <row r="120" spans="1:18" ht="11.1" customHeight="1" x14ac:dyDescent="0.25">
      <c r="A120" s="59" t="s">
        <v>69</v>
      </c>
      <c r="B120" s="58" t="s">
        <v>23</v>
      </c>
      <c r="C120" s="60">
        <v>72</v>
      </c>
      <c r="D120" s="60">
        <v>40</v>
      </c>
      <c r="E120" s="60">
        <v>43</v>
      </c>
      <c r="F120" s="60">
        <v>3</v>
      </c>
      <c r="G120" s="60">
        <v>4</v>
      </c>
      <c r="H120" s="60">
        <v>1</v>
      </c>
      <c r="I120" s="60">
        <v>2</v>
      </c>
      <c r="J120" s="60">
        <v>1</v>
      </c>
      <c r="K120" s="60">
        <v>26</v>
      </c>
      <c r="L120" s="60">
        <v>79</v>
      </c>
      <c r="M120" s="60">
        <v>51</v>
      </c>
      <c r="N120" s="60">
        <v>1</v>
      </c>
      <c r="O120" s="245">
        <f t="shared" si="2"/>
        <v>323</v>
      </c>
    </row>
    <row r="121" spans="1:18" ht="11.1" customHeight="1" x14ac:dyDescent="0.25">
      <c r="A121" s="59" t="s">
        <v>69</v>
      </c>
      <c r="B121" s="58" t="s">
        <v>24</v>
      </c>
      <c r="C121" s="60">
        <v>28</v>
      </c>
      <c r="D121" s="60">
        <v>13</v>
      </c>
      <c r="E121" s="60">
        <v>9</v>
      </c>
      <c r="F121" s="60">
        <v>1</v>
      </c>
      <c r="G121" s="60">
        <v>1</v>
      </c>
      <c r="H121" s="60" t="s">
        <v>182</v>
      </c>
      <c r="I121" s="60">
        <v>1</v>
      </c>
      <c r="J121" s="60" t="s">
        <v>182</v>
      </c>
      <c r="K121" s="60">
        <v>6</v>
      </c>
      <c r="L121" s="60">
        <v>18</v>
      </c>
      <c r="M121" s="60">
        <v>13</v>
      </c>
      <c r="N121" s="60" t="s">
        <v>182</v>
      </c>
      <c r="O121" s="245">
        <f t="shared" si="2"/>
        <v>90</v>
      </c>
    </row>
    <row r="122" spans="1:18" ht="11.1" customHeight="1" x14ac:dyDescent="0.25">
      <c r="A122" s="59" t="s">
        <v>70</v>
      </c>
      <c r="B122" s="58" t="s">
        <v>23</v>
      </c>
      <c r="C122" s="60">
        <v>408</v>
      </c>
      <c r="D122" s="60">
        <v>176</v>
      </c>
      <c r="E122" s="60">
        <v>268</v>
      </c>
      <c r="F122" s="60">
        <v>178</v>
      </c>
      <c r="G122" s="60">
        <v>113</v>
      </c>
      <c r="H122" s="60">
        <v>72</v>
      </c>
      <c r="I122" s="60">
        <v>109</v>
      </c>
      <c r="J122" s="60">
        <v>76</v>
      </c>
      <c r="K122" s="60">
        <v>19</v>
      </c>
      <c r="L122" s="60" t="s">
        <v>182</v>
      </c>
      <c r="M122" s="60" t="s">
        <v>182</v>
      </c>
      <c r="N122" s="60">
        <v>211</v>
      </c>
      <c r="O122" s="245">
        <f t="shared" si="2"/>
        <v>1630</v>
      </c>
    </row>
    <row r="123" spans="1:18" ht="11.1" customHeight="1" x14ac:dyDescent="0.25">
      <c r="A123" s="59" t="s">
        <v>70</v>
      </c>
      <c r="B123" s="58" t="s">
        <v>24</v>
      </c>
      <c r="C123" s="60">
        <v>157</v>
      </c>
      <c r="D123" s="60">
        <v>69</v>
      </c>
      <c r="E123" s="60">
        <v>95</v>
      </c>
      <c r="F123" s="60">
        <v>56</v>
      </c>
      <c r="G123" s="60">
        <v>36</v>
      </c>
      <c r="H123" s="60">
        <v>26</v>
      </c>
      <c r="I123" s="60">
        <v>38</v>
      </c>
      <c r="J123" s="60">
        <v>21</v>
      </c>
      <c r="K123" s="60">
        <v>4</v>
      </c>
      <c r="L123" s="60" t="s">
        <v>182</v>
      </c>
      <c r="M123" s="60" t="s">
        <v>182</v>
      </c>
      <c r="N123" s="60">
        <v>65</v>
      </c>
      <c r="O123" s="245">
        <f t="shared" si="2"/>
        <v>567</v>
      </c>
    </row>
    <row r="124" spans="1:18" ht="11.1" customHeight="1" x14ac:dyDescent="0.25">
      <c r="A124" s="59" t="s">
        <v>71</v>
      </c>
      <c r="B124" s="58" t="s">
        <v>23</v>
      </c>
      <c r="C124" s="60">
        <v>9199</v>
      </c>
      <c r="D124" s="60">
        <v>15561</v>
      </c>
      <c r="E124" s="60">
        <v>15835</v>
      </c>
      <c r="F124" s="60">
        <v>10140</v>
      </c>
      <c r="G124" s="60">
        <v>7455</v>
      </c>
      <c r="H124" s="60">
        <v>7281</v>
      </c>
      <c r="I124" s="60">
        <v>7513</v>
      </c>
      <c r="J124" s="60">
        <v>8003</v>
      </c>
      <c r="K124" s="60">
        <v>6739</v>
      </c>
      <c r="L124" s="60">
        <v>4414</v>
      </c>
      <c r="M124" s="60">
        <v>4418</v>
      </c>
      <c r="N124" s="60">
        <v>1767</v>
      </c>
      <c r="O124" s="245">
        <f t="shared" si="2"/>
        <v>98325</v>
      </c>
    </row>
    <row r="125" spans="1:18" ht="11.1" customHeight="1" x14ac:dyDescent="0.25">
      <c r="A125" s="59" t="s">
        <v>71</v>
      </c>
      <c r="B125" s="58" t="s">
        <v>24</v>
      </c>
      <c r="C125" s="60">
        <v>8301</v>
      </c>
      <c r="D125" s="60">
        <v>13901</v>
      </c>
      <c r="E125" s="60">
        <v>14278</v>
      </c>
      <c r="F125" s="60">
        <v>8217</v>
      </c>
      <c r="G125" s="60">
        <v>5950</v>
      </c>
      <c r="H125" s="60">
        <v>5844</v>
      </c>
      <c r="I125" s="60">
        <v>5709</v>
      </c>
      <c r="J125" s="60">
        <v>6414</v>
      </c>
      <c r="K125" s="60">
        <v>5231</v>
      </c>
      <c r="L125" s="60">
        <v>3571</v>
      </c>
      <c r="M125" s="60">
        <v>3515</v>
      </c>
      <c r="N125" s="60">
        <v>1389</v>
      </c>
      <c r="O125" s="245">
        <f t="shared" si="2"/>
        <v>82320</v>
      </c>
    </row>
    <row r="126" spans="1:18" ht="11.1" customHeight="1" x14ac:dyDescent="0.25">
      <c r="A126" s="59" t="s">
        <v>132</v>
      </c>
      <c r="B126" s="58" t="s">
        <v>23</v>
      </c>
      <c r="C126" s="60">
        <v>352</v>
      </c>
      <c r="D126" s="60">
        <v>313</v>
      </c>
      <c r="E126" s="60">
        <v>508</v>
      </c>
      <c r="F126" s="60">
        <v>282</v>
      </c>
      <c r="G126" s="60">
        <v>142</v>
      </c>
      <c r="H126" s="60">
        <v>142</v>
      </c>
      <c r="I126" s="60">
        <v>64</v>
      </c>
      <c r="J126" s="60">
        <v>138</v>
      </c>
      <c r="K126" s="60">
        <v>136</v>
      </c>
      <c r="L126" s="60">
        <v>80</v>
      </c>
      <c r="M126" s="60">
        <v>273</v>
      </c>
      <c r="N126" s="60">
        <v>351</v>
      </c>
      <c r="O126" s="245">
        <f t="shared" si="2"/>
        <v>2781</v>
      </c>
    </row>
    <row r="127" spans="1:18" ht="11.1" customHeight="1" x14ac:dyDescent="0.25">
      <c r="A127" s="59" t="s">
        <v>132</v>
      </c>
      <c r="B127" s="58" t="s">
        <v>24</v>
      </c>
      <c r="C127" s="60">
        <v>269</v>
      </c>
      <c r="D127" s="60">
        <v>172</v>
      </c>
      <c r="E127" s="60">
        <v>368</v>
      </c>
      <c r="F127" s="60">
        <v>195</v>
      </c>
      <c r="G127" s="60">
        <v>110</v>
      </c>
      <c r="H127" s="60">
        <v>82</v>
      </c>
      <c r="I127" s="60">
        <v>31</v>
      </c>
      <c r="J127" s="60">
        <v>88</v>
      </c>
      <c r="K127" s="60">
        <v>69</v>
      </c>
      <c r="L127" s="60">
        <v>30</v>
      </c>
      <c r="M127" s="60">
        <v>178</v>
      </c>
      <c r="N127" s="60">
        <v>229</v>
      </c>
      <c r="O127" s="245">
        <f t="shared" si="2"/>
        <v>1821</v>
      </c>
    </row>
    <row r="128" spans="1:18" ht="11.1" customHeight="1" x14ac:dyDescent="0.25">
      <c r="A128" s="59" t="s">
        <v>73</v>
      </c>
      <c r="B128" s="58" t="s">
        <v>23</v>
      </c>
      <c r="C128" s="60">
        <v>45</v>
      </c>
      <c r="D128" s="60">
        <v>14</v>
      </c>
      <c r="E128" s="60">
        <v>7</v>
      </c>
      <c r="F128" s="60">
        <v>14</v>
      </c>
      <c r="G128" s="60">
        <v>19</v>
      </c>
      <c r="H128" s="60">
        <f>(6+34)</f>
        <v>40</v>
      </c>
      <c r="I128" s="60">
        <f>(34+1)</f>
        <v>35</v>
      </c>
      <c r="J128" s="60">
        <v>29</v>
      </c>
      <c r="K128" s="60">
        <v>29</v>
      </c>
      <c r="L128" s="60">
        <v>31</v>
      </c>
      <c r="M128" s="60">
        <v>30</v>
      </c>
      <c r="N128" s="60">
        <v>17</v>
      </c>
      <c r="O128" s="245">
        <f t="shared" si="2"/>
        <v>310</v>
      </c>
    </row>
    <row r="129" spans="1:15" ht="11.1" customHeight="1" x14ac:dyDescent="0.25">
      <c r="A129" s="59" t="s">
        <v>73</v>
      </c>
      <c r="B129" s="58" t="s">
        <v>24</v>
      </c>
      <c r="C129" s="60">
        <v>14</v>
      </c>
      <c r="D129" s="60">
        <v>5</v>
      </c>
      <c r="E129" s="60">
        <v>2</v>
      </c>
      <c r="F129" s="60">
        <v>5</v>
      </c>
      <c r="G129" s="60">
        <v>6</v>
      </c>
      <c r="H129" s="60">
        <f>(3+10)</f>
        <v>13</v>
      </c>
      <c r="I129" s="60">
        <f>(11+0)</f>
        <v>11</v>
      </c>
      <c r="J129" s="60">
        <v>10</v>
      </c>
      <c r="K129" s="60">
        <v>10</v>
      </c>
      <c r="L129" s="60">
        <v>9</v>
      </c>
      <c r="M129" s="60">
        <v>9</v>
      </c>
      <c r="N129" s="60">
        <v>5</v>
      </c>
      <c r="O129" s="245">
        <f t="shared" si="2"/>
        <v>99</v>
      </c>
    </row>
    <row r="130" spans="1:15" ht="11.1" customHeight="1" x14ac:dyDescent="0.25">
      <c r="A130" s="59" t="s">
        <v>74</v>
      </c>
      <c r="B130" s="58" t="s">
        <v>23</v>
      </c>
      <c r="C130" s="60" t="s">
        <v>182</v>
      </c>
      <c r="D130" s="60" t="s">
        <v>182</v>
      </c>
      <c r="E130" s="60" t="s">
        <v>182</v>
      </c>
      <c r="F130" s="60" t="s">
        <v>182</v>
      </c>
      <c r="G130" s="60" t="s">
        <v>182</v>
      </c>
      <c r="H130" s="60" t="s">
        <v>182</v>
      </c>
      <c r="I130" s="60" t="s">
        <v>182</v>
      </c>
      <c r="J130" s="60">
        <v>1</v>
      </c>
      <c r="K130" s="60">
        <v>1</v>
      </c>
      <c r="L130" s="60" t="s">
        <v>182</v>
      </c>
      <c r="M130" s="60" t="s">
        <v>182</v>
      </c>
      <c r="N130" s="60" t="s">
        <v>182</v>
      </c>
      <c r="O130" s="245">
        <f t="shared" si="2"/>
        <v>2</v>
      </c>
    </row>
    <row r="131" spans="1:15" ht="11.1" customHeight="1" x14ac:dyDescent="0.25">
      <c r="A131" s="59" t="s">
        <v>74</v>
      </c>
      <c r="B131" s="58" t="s">
        <v>24</v>
      </c>
      <c r="C131" s="60" t="s">
        <v>182</v>
      </c>
      <c r="D131" s="60" t="s">
        <v>182</v>
      </c>
      <c r="E131" s="60" t="s">
        <v>182</v>
      </c>
      <c r="F131" s="60" t="s">
        <v>182</v>
      </c>
      <c r="G131" s="60" t="s">
        <v>182</v>
      </c>
      <c r="H131" s="60" t="s">
        <v>182</v>
      </c>
      <c r="I131" s="60" t="s">
        <v>182</v>
      </c>
      <c r="J131" s="60" t="s">
        <v>182</v>
      </c>
      <c r="K131" s="60" t="s">
        <v>182</v>
      </c>
      <c r="L131" s="60" t="s">
        <v>182</v>
      </c>
      <c r="M131" s="60" t="s">
        <v>182</v>
      </c>
      <c r="N131" s="60" t="s">
        <v>182</v>
      </c>
      <c r="O131" s="245">
        <f t="shared" si="2"/>
        <v>0</v>
      </c>
    </row>
    <row r="132" spans="1:15" ht="11.1" customHeight="1" x14ac:dyDescent="0.25">
      <c r="A132" s="59" t="s">
        <v>75</v>
      </c>
      <c r="B132" s="58" t="s">
        <v>23</v>
      </c>
      <c r="C132" s="60">
        <v>48</v>
      </c>
      <c r="D132" s="60">
        <v>9</v>
      </c>
      <c r="E132" s="60">
        <v>8</v>
      </c>
      <c r="F132" s="60">
        <v>85</v>
      </c>
      <c r="G132" s="60">
        <v>191</v>
      </c>
      <c r="H132" s="60">
        <v>60</v>
      </c>
      <c r="I132" s="60">
        <v>84</v>
      </c>
      <c r="J132" s="60">
        <v>186</v>
      </c>
      <c r="K132" s="60">
        <v>23</v>
      </c>
      <c r="L132" s="60">
        <v>11</v>
      </c>
      <c r="M132" s="60">
        <v>42</v>
      </c>
      <c r="N132" s="60">
        <v>30</v>
      </c>
      <c r="O132" s="245">
        <f t="shared" si="2"/>
        <v>777</v>
      </c>
    </row>
    <row r="133" spans="1:15" ht="11.1" customHeight="1" x14ac:dyDescent="0.25">
      <c r="A133" s="59" t="s">
        <v>75</v>
      </c>
      <c r="B133" s="58" t="s">
        <v>24</v>
      </c>
      <c r="C133" s="60">
        <v>16</v>
      </c>
      <c r="D133" s="60">
        <v>3</v>
      </c>
      <c r="E133" s="60">
        <v>3</v>
      </c>
      <c r="F133" s="60">
        <v>41</v>
      </c>
      <c r="G133" s="60">
        <v>66</v>
      </c>
      <c r="H133" s="60">
        <v>27</v>
      </c>
      <c r="I133" s="60">
        <v>33</v>
      </c>
      <c r="J133" s="60">
        <v>75</v>
      </c>
      <c r="K133" s="60">
        <v>8</v>
      </c>
      <c r="L133" s="60">
        <v>8</v>
      </c>
      <c r="M133" s="60">
        <v>14</v>
      </c>
      <c r="N133" s="60">
        <v>9</v>
      </c>
      <c r="O133" s="245">
        <f t="shared" si="2"/>
        <v>303</v>
      </c>
    </row>
    <row r="134" spans="1:15" ht="11.1" customHeight="1" x14ac:dyDescent="0.25">
      <c r="A134" s="59" t="s">
        <v>76</v>
      </c>
      <c r="B134" s="58" t="s">
        <v>23</v>
      </c>
      <c r="C134" s="60">
        <v>19</v>
      </c>
      <c r="D134" s="60">
        <v>22</v>
      </c>
      <c r="E134" s="60">
        <v>26</v>
      </c>
      <c r="F134" s="60">
        <v>5</v>
      </c>
      <c r="G134" s="60">
        <v>4</v>
      </c>
      <c r="H134" s="60">
        <v>8</v>
      </c>
      <c r="I134" s="60">
        <v>6</v>
      </c>
      <c r="J134" s="60">
        <v>9</v>
      </c>
      <c r="K134" s="60">
        <v>15</v>
      </c>
      <c r="L134" s="60">
        <v>24</v>
      </c>
      <c r="M134" s="60">
        <v>19</v>
      </c>
      <c r="N134" s="60">
        <v>13</v>
      </c>
      <c r="O134" s="245">
        <f t="shared" si="2"/>
        <v>170</v>
      </c>
    </row>
    <row r="135" spans="1:15" ht="11.1" customHeight="1" x14ac:dyDescent="0.25">
      <c r="A135" s="59" t="s">
        <v>76</v>
      </c>
      <c r="B135" s="58" t="s">
        <v>24</v>
      </c>
      <c r="C135" s="60">
        <v>6</v>
      </c>
      <c r="D135" s="60">
        <v>6</v>
      </c>
      <c r="E135" s="60">
        <v>9</v>
      </c>
      <c r="F135" s="60">
        <v>1</v>
      </c>
      <c r="G135" s="60">
        <v>1</v>
      </c>
      <c r="H135" s="60">
        <v>2</v>
      </c>
      <c r="I135" s="60">
        <v>2</v>
      </c>
      <c r="J135" s="60">
        <v>3</v>
      </c>
      <c r="K135" s="60">
        <v>6</v>
      </c>
      <c r="L135" s="60">
        <v>11</v>
      </c>
      <c r="M135" s="60">
        <v>8</v>
      </c>
      <c r="N135" s="60">
        <v>4</v>
      </c>
      <c r="O135" s="245">
        <f t="shared" si="2"/>
        <v>59</v>
      </c>
    </row>
    <row r="136" spans="1:15" ht="11.1" customHeight="1" x14ac:dyDescent="0.25">
      <c r="A136" s="59" t="s">
        <v>77</v>
      </c>
      <c r="B136" s="58" t="s">
        <v>23</v>
      </c>
      <c r="C136" s="60">
        <v>38</v>
      </c>
      <c r="D136" s="60">
        <v>104</v>
      </c>
      <c r="E136" s="60">
        <v>256</v>
      </c>
      <c r="F136" s="60">
        <v>192</v>
      </c>
      <c r="G136" s="60">
        <v>224</v>
      </c>
      <c r="H136" s="60">
        <v>296</v>
      </c>
      <c r="I136" s="60">
        <v>264</v>
      </c>
      <c r="J136" s="60">
        <v>204</v>
      </c>
      <c r="K136" s="60">
        <v>313</v>
      </c>
      <c r="L136" s="60">
        <v>339</v>
      </c>
      <c r="M136" s="60">
        <v>339</v>
      </c>
      <c r="N136" s="60">
        <v>138</v>
      </c>
      <c r="O136" s="245">
        <f t="shared" si="2"/>
        <v>2707</v>
      </c>
    </row>
    <row r="137" spans="1:15" ht="11.1" customHeight="1" x14ac:dyDescent="0.25">
      <c r="A137" s="59" t="s">
        <v>77</v>
      </c>
      <c r="B137" s="58" t="s">
        <v>24</v>
      </c>
      <c r="C137" s="60">
        <v>16</v>
      </c>
      <c r="D137" s="60">
        <v>58</v>
      </c>
      <c r="E137" s="60">
        <v>141</v>
      </c>
      <c r="F137" s="60">
        <v>99</v>
      </c>
      <c r="G137" s="60">
        <v>93</v>
      </c>
      <c r="H137" s="60">
        <v>124</v>
      </c>
      <c r="I137" s="60">
        <v>120</v>
      </c>
      <c r="J137" s="60">
        <v>87</v>
      </c>
      <c r="K137" s="60">
        <v>124</v>
      </c>
      <c r="L137" s="60">
        <v>121</v>
      </c>
      <c r="M137" s="60">
        <v>120</v>
      </c>
      <c r="N137" s="60">
        <v>54</v>
      </c>
      <c r="O137" s="245">
        <f t="shared" si="2"/>
        <v>1157</v>
      </c>
    </row>
    <row r="138" spans="1:15" ht="11.1" customHeight="1" x14ac:dyDescent="0.25">
      <c r="A138" s="59" t="s">
        <v>78</v>
      </c>
      <c r="B138" s="58" t="s">
        <v>23</v>
      </c>
      <c r="C138" s="60">
        <v>245</v>
      </c>
      <c r="D138" s="60">
        <v>170</v>
      </c>
      <c r="E138" s="60">
        <v>153</v>
      </c>
      <c r="F138" s="60">
        <v>245</v>
      </c>
      <c r="G138" s="60">
        <v>77</v>
      </c>
      <c r="H138" s="60">
        <v>256</v>
      </c>
      <c r="I138" s="60">
        <v>142</v>
      </c>
      <c r="J138" s="60">
        <v>13</v>
      </c>
      <c r="K138" s="60">
        <v>101</v>
      </c>
      <c r="L138" s="60">
        <v>304</v>
      </c>
      <c r="M138" s="60">
        <v>222</v>
      </c>
      <c r="N138" s="60">
        <v>172</v>
      </c>
      <c r="O138" s="245">
        <f t="shared" si="2"/>
        <v>2100</v>
      </c>
    </row>
    <row r="139" spans="1:15" ht="11.1" customHeight="1" x14ac:dyDescent="0.25">
      <c r="A139" s="59" t="s">
        <v>78</v>
      </c>
      <c r="B139" s="58" t="s">
        <v>24</v>
      </c>
      <c r="C139" s="60">
        <v>68</v>
      </c>
      <c r="D139" s="60">
        <v>50</v>
      </c>
      <c r="E139" s="60">
        <v>37</v>
      </c>
      <c r="F139" s="60">
        <v>69</v>
      </c>
      <c r="G139" s="60">
        <v>13</v>
      </c>
      <c r="H139" s="60">
        <v>75</v>
      </c>
      <c r="I139" s="60">
        <v>54</v>
      </c>
      <c r="J139" s="60">
        <v>5</v>
      </c>
      <c r="K139" s="60">
        <v>31</v>
      </c>
      <c r="L139" s="60">
        <v>93</v>
      </c>
      <c r="M139" s="60">
        <v>62</v>
      </c>
      <c r="N139" s="60">
        <v>45</v>
      </c>
      <c r="O139" s="245">
        <f t="shared" si="2"/>
        <v>602</v>
      </c>
    </row>
    <row r="140" spans="1:15" ht="11.1" customHeight="1" x14ac:dyDescent="0.25">
      <c r="A140" s="59" t="s">
        <v>79</v>
      </c>
      <c r="B140" s="58" t="s">
        <v>23</v>
      </c>
      <c r="C140" s="60" t="s">
        <v>182</v>
      </c>
      <c r="D140" s="60">
        <v>474</v>
      </c>
      <c r="E140" s="60">
        <v>127</v>
      </c>
      <c r="F140" s="60" t="s">
        <v>182</v>
      </c>
      <c r="G140" s="60" t="s">
        <v>182</v>
      </c>
      <c r="H140" s="60" t="s">
        <v>182</v>
      </c>
      <c r="I140" s="60" t="s">
        <v>182</v>
      </c>
      <c r="J140" s="60" t="s">
        <v>182</v>
      </c>
      <c r="K140" s="60" t="s">
        <v>182</v>
      </c>
      <c r="L140" s="60" t="s">
        <v>182</v>
      </c>
      <c r="M140" s="60" t="s">
        <v>182</v>
      </c>
      <c r="N140" s="60" t="s">
        <v>182</v>
      </c>
      <c r="O140" s="245">
        <f t="shared" si="2"/>
        <v>601</v>
      </c>
    </row>
    <row r="141" spans="1:15" ht="11.1" customHeight="1" x14ac:dyDescent="0.25">
      <c r="A141" s="59" t="s">
        <v>79</v>
      </c>
      <c r="B141" s="58" t="s">
        <v>24</v>
      </c>
      <c r="C141" s="60" t="s">
        <v>182</v>
      </c>
      <c r="D141" s="60">
        <v>99</v>
      </c>
      <c r="E141" s="60">
        <v>24</v>
      </c>
      <c r="F141" s="60" t="s">
        <v>182</v>
      </c>
      <c r="G141" s="60" t="s">
        <v>182</v>
      </c>
      <c r="H141" s="60" t="s">
        <v>182</v>
      </c>
      <c r="I141" s="60" t="s">
        <v>182</v>
      </c>
      <c r="J141" s="60" t="s">
        <v>182</v>
      </c>
      <c r="K141" s="60" t="s">
        <v>182</v>
      </c>
      <c r="L141" s="60" t="s">
        <v>182</v>
      </c>
      <c r="M141" s="60" t="s">
        <v>182</v>
      </c>
      <c r="N141" s="60" t="s">
        <v>182</v>
      </c>
      <c r="O141" s="245">
        <f t="shared" si="2"/>
        <v>123</v>
      </c>
    </row>
    <row r="142" spans="1:15" ht="11.1" customHeight="1" x14ac:dyDescent="0.25">
      <c r="A142" s="59" t="s">
        <v>81</v>
      </c>
      <c r="B142" s="58" t="s">
        <v>23</v>
      </c>
      <c r="C142" s="60" t="s">
        <v>182</v>
      </c>
      <c r="D142" s="60" t="s">
        <v>182</v>
      </c>
      <c r="E142" s="60">
        <v>167</v>
      </c>
      <c r="F142" s="60">
        <v>199</v>
      </c>
      <c r="G142" s="60">
        <v>153</v>
      </c>
      <c r="H142" s="60">
        <v>16</v>
      </c>
      <c r="I142" s="60" t="s">
        <v>182</v>
      </c>
      <c r="J142" s="60">
        <v>180</v>
      </c>
      <c r="K142" s="60">
        <v>201</v>
      </c>
      <c r="L142" s="60">
        <v>159</v>
      </c>
      <c r="M142" s="60">
        <v>27</v>
      </c>
      <c r="N142" s="60" t="s">
        <v>182</v>
      </c>
      <c r="O142" s="245">
        <f t="shared" si="2"/>
        <v>1102</v>
      </c>
    </row>
    <row r="143" spans="1:15" ht="11.1" customHeight="1" x14ac:dyDescent="0.25">
      <c r="A143" s="59" t="s">
        <v>81</v>
      </c>
      <c r="B143" s="58" t="s">
        <v>24</v>
      </c>
      <c r="C143" s="60" t="s">
        <v>182</v>
      </c>
      <c r="D143" s="60" t="s">
        <v>182</v>
      </c>
      <c r="E143" s="60">
        <v>155</v>
      </c>
      <c r="F143" s="60">
        <v>181</v>
      </c>
      <c r="G143" s="60">
        <v>141</v>
      </c>
      <c r="H143" s="60">
        <v>15</v>
      </c>
      <c r="I143" s="60" t="s">
        <v>182</v>
      </c>
      <c r="J143" s="60">
        <v>165</v>
      </c>
      <c r="K143" s="60">
        <v>185</v>
      </c>
      <c r="L143" s="60">
        <v>146</v>
      </c>
      <c r="M143" s="60">
        <v>25</v>
      </c>
      <c r="N143" s="60" t="s">
        <v>182</v>
      </c>
      <c r="O143" s="245">
        <f t="shared" si="2"/>
        <v>1013</v>
      </c>
    </row>
    <row r="144" spans="1:15" ht="11.1" customHeight="1" x14ac:dyDescent="0.25">
      <c r="A144" s="59" t="s">
        <v>82</v>
      </c>
      <c r="B144" s="58" t="s">
        <v>23</v>
      </c>
      <c r="C144" s="60" t="s">
        <v>182</v>
      </c>
      <c r="D144" s="60">
        <v>1</v>
      </c>
      <c r="E144" s="60">
        <v>38</v>
      </c>
      <c r="F144" s="60">
        <v>86</v>
      </c>
      <c r="G144" s="60">
        <v>59</v>
      </c>
      <c r="H144" s="60">
        <v>48</v>
      </c>
      <c r="I144" s="60">
        <v>69</v>
      </c>
      <c r="J144" s="60">
        <v>57</v>
      </c>
      <c r="K144" s="60">
        <v>52</v>
      </c>
      <c r="L144" s="60">
        <v>40</v>
      </c>
      <c r="M144" s="60">
        <v>13</v>
      </c>
      <c r="N144" s="60">
        <v>1</v>
      </c>
      <c r="O144" s="245">
        <f t="shared" si="2"/>
        <v>464</v>
      </c>
    </row>
    <row r="145" spans="1:15" ht="11.1" customHeight="1" x14ac:dyDescent="0.25">
      <c r="A145" s="59" t="s">
        <v>82</v>
      </c>
      <c r="B145" s="58" t="s">
        <v>24</v>
      </c>
      <c r="C145" s="60" t="s">
        <v>182</v>
      </c>
      <c r="D145" s="60">
        <v>1</v>
      </c>
      <c r="E145" s="60">
        <v>32</v>
      </c>
      <c r="F145" s="60">
        <v>76</v>
      </c>
      <c r="G145" s="60">
        <v>50</v>
      </c>
      <c r="H145" s="60">
        <v>45</v>
      </c>
      <c r="I145" s="60">
        <v>55</v>
      </c>
      <c r="J145" s="60">
        <v>48</v>
      </c>
      <c r="K145" s="60">
        <v>50</v>
      </c>
      <c r="L145" s="60">
        <v>36</v>
      </c>
      <c r="M145" s="60">
        <v>11</v>
      </c>
      <c r="N145" s="60">
        <v>1</v>
      </c>
      <c r="O145" s="245">
        <f t="shared" si="2"/>
        <v>405</v>
      </c>
    </row>
    <row r="146" spans="1:15" ht="11.1" customHeight="1" x14ac:dyDescent="0.25">
      <c r="A146" s="59" t="s">
        <v>133</v>
      </c>
      <c r="B146" s="58" t="s">
        <v>23</v>
      </c>
      <c r="C146" s="60" t="s">
        <v>182</v>
      </c>
      <c r="D146" s="60">
        <v>4</v>
      </c>
      <c r="E146" s="60">
        <v>3</v>
      </c>
      <c r="F146" s="60" t="s">
        <v>182</v>
      </c>
      <c r="G146" s="60">
        <v>14</v>
      </c>
      <c r="H146" s="60">
        <v>28</v>
      </c>
      <c r="I146" s="60">
        <v>18</v>
      </c>
      <c r="J146" s="60">
        <v>10</v>
      </c>
      <c r="K146" s="60">
        <v>26</v>
      </c>
      <c r="L146" s="60" t="s">
        <v>182</v>
      </c>
      <c r="M146" s="60">
        <v>60</v>
      </c>
      <c r="N146" s="60">
        <v>26</v>
      </c>
      <c r="O146" s="245">
        <f t="shared" si="2"/>
        <v>189</v>
      </c>
    </row>
    <row r="147" spans="1:15" ht="11.1" customHeight="1" x14ac:dyDescent="0.25">
      <c r="A147" s="59" t="s">
        <v>133</v>
      </c>
      <c r="B147" s="58" t="s">
        <v>24</v>
      </c>
      <c r="C147" s="60" t="s">
        <v>182</v>
      </c>
      <c r="D147" s="60" t="s">
        <v>182</v>
      </c>
      <c r="E147" s="60" t="s">
        <v>182</v>
      </c>
      <c r="F147" s="60" t="s">
        <v>182</v>
      </c>
      <c r="G147" s="60">
        <v>3</v>
      </c>
      <c r="H147" s="60">
        <v>5</v>
      </c>
      <c r="I147" s="60">
        <v>3</v>
      </c>
      <c r="J147" s="60">
        <v>1</v>
      </c>
      <c r="K147" s="60">
        <v>2</v>
      </c>
      <c r="L147" s="60" t="s">
        <v>182</v>
      </c>
      <c r="M147" s="60">
        <v>12</v>
      </c>
      <c r="N147" s="60">
        <v>4</v>
      </c>
      <c r="O147" s="245">
        <f t="shared" si="2"/>
        <v>30</v>
      </c>
    </row>
    <row r="148" spans="1:15" ht="11.1" customHeight="1" x14ac:dyDescent="0.25">
      <c r="A148" s="59" t="s">
        <v>83</v>
      </c>
      <c r="B148" s="58" t="s">
        <v>23</v>
      </c>
      <c r="C148" s="60">
        <v>34</v>
      </c>
      <c r="D148" s="60">
        <v>32</v>
      </c>
      <c r="E148" s="60">
        <v>50</v>
      </c>
      <c r="F148" s="60">
        <v>14</v>
      </c>
      <c r="G148" s="60">
        <v>19</v>
      </c>
      <c r="H148" s="60">
        <v>13</v>
      </c>
      <c r="I148" s="60">
        <v>17</v>
      </c>
      <c r="J148" s="60">
        <v>17</v>
      </c>
      <c r="K148" s="60">
        <v>69</v>
      </c>
      <c r="L148" s="60">
        <v>91</v>
      </c>
      <c r="M148" s="60">
        <v>85</v>
      </c>
      <c r="N148" s="60">
        <v>40</v>
      </c>
      <c r="O148" s="245">
        <f t="shared" si="2"/>
        <v>481</v>
      </c>
    </row>
    <row r="149" spans="1:15" ht="11.1" customHeight="1" x14ac:dyDescent="0.25">
      <c r="A149" s="267" t="s">
        <v>83</v>
      </c>
      <c r="B149" s="269" t="s">
        <v>24</v>
      </c>
      <c r="C149" s="268">
        <v>6</v>
      </c>
      <c r="D149" s="268">
        <v>7</v>
      </c>
      <c r="E149" s="268">
        <v>12</v>
      </c>
      <c r="F149" s="268">
        <v>2</v>
      </c>
      <c r="G149" s="268">
        <v>4</v>
      </c>
      <c r="H149" s="268">
        <v>4</v>
      </c>
      <c r="I149" s="268">
        <v>3</v>
      </c>
      <c r="J149" s="268">
        <v>3</v>
      </c>
      <c r="K149" s="268">
        <v>13</v>
      </c>
      <c r="L149" s="268">
        <v>20</v>
      </c>
      <c r="M149" s="268">
        <v>20</v>
      </c>
      <c r="N149" s="268">
        <v>10</v>
      </c>
      <c r="O149" s="252">
        <f t="shared" si="2"/>
        <v>104</v>
      </c>
    </row>
    <row r="150" spans="1:15" ht="11.1" customHeight="1" x14ac:dyDescent="0.25">
      <c r="A150" s="59" t="s">
        <v>84</v>
      </c>
      <c r="B150" s="58" t="s">
        <v>23</v>
      </c>
      <c r="C150" s="60">
        <v>217</v>
      </c>
      <c r="D150" s="60">
        <v>629</v>
      </c>
      <c r="E150" s="60">
        <v>483</v>
      </c>
      <c r="F150" s="60">
        <v>190</v>
      </c>
      <c r="G150" s="60">
        <v>204</v>
      </c>
      <c r="H150" s="60">
        <v>418</v>
      </c>
      <c r="I150" s="60">
        <v>383</v>
      </c>
      <c r="J150" s="60">
        <v>21</v>
      </c>
      <c r="K150" s="60">
        <v>1</v>
      </c>
      <c r="L150" s="60">
        <v>239</v>
      </c>
      <c r="M150" s="60">
        <v>434</v>
      </c>
      <c r="N150" s="60">
        <v>472</v>
      </c>
      <c r="O150" s="245">
        <f t="shared" si="2"/>
        <v>3691</v>
      </c>
    </row>
    <row r="151" spans="1:15" ht="11.1" customHeight="1" x14ac:dyDescent="0.25">
      <c r="A151" s="59" t="s">
        <v>84</v>
      </c>
      <c r="B151" s="58" t="s">
        <v>24</v>
      </c>
      <c r="C151" s="60">
        <v>48</v>
      </c>
      <c r="D151" s="60">
        <v>152</v>
      </c>
      <c r="E151" s="60">
        <v>109</v>
      </c>
      <c r="F151" s="60">
        <v>46</v>
      </c>
      <c r="G151" s="60">
        <v>49</v>
      </c>
      <c r="H151" s="60">
        <v>110</v>
      </c>
      <c r="I151" s="60">
        <v>89</v>
      </c>
      <c r="J151" s="60">
        <v>5</v>
      </c>
      <c r="K151" s="60" t="s">
        <v>182</v>
      </c>
      <c r="L151" s="60">
        <v>52</v>
      </c>
      <c r="M151" s="60">
        <v>99</v>
      </c>
      <c r="N151" s="60">
        <v>107</v>
      </c>
      <c r="O151" s="245">
        <f t="shared" si="2"/>
        <v>866</v>
      </c>
    </row>
    <row r="152" spans="1:15" ht="11.1" customHeight="1" x14ac:dyDescent="0.25">
      <c r="A152" s="270" t="s">
        <v>134</v>
      </c>
      <c r="B152" s="58" t="s">
        <v>23</v>
      </c>
      <c r="C152" s="60" t="s">
        <v>182</v>
      </c>
      <c r="D152" s="60" t="s">
        <v>182</v>
      </c>
      <c r="E152" s="60" t="s">
        <v>182</v>
      </c>
      <c r="F152" s="60" t="s">
        <v>182</v>
      </c>
      <c r="G152" s="60" t="s">
        <v>182</v>
      </c>
      <c r="H152" s="60" t="s">
        <v>182</v>
      </c>
      <c r="I152" s="60" t="s">
        <v>182</v>
      </c>
      <c r="J152" s="60" t="s">
        <v>182</v>
      </c>
      <c r="K152" s="60" t="s">
        <v>182</v>
      </c>
      <c r="L152" s="60" t="s">
        <v>182</v>
      </c>
      <c r="M152" s="60">
        <v>1</v>
      </c>
      <c r="N152" s="60">
        <v>1</v>
      </c>
      <c r="O152" s="245">
        <f t="shared" si="2"/>
        <v>2</v>
      </c>
    </row>
    <row r="153" spans="1:15" ht="11.1" customHeight="1" x14ac:dyDescent="0.25">
      <c r="A153" s="270" t="s">
        <v>134</v>
      </c>
      <c r="B153" s="58" t="s">
        <v>24</v>
      </c>
      <c r="C153" s="60" t="s">
        <v>182</v>
      </c>
      <c r="D153" s="60" t="s">
        <v>182</v>
      </c>
      <c r="E153" s="60" t="s">
        <v>182</v>
      </c>
      <c r="F153" s="60" t="s">
        <v>182</v>
      </c>
      <c r="G153" s="60" t="s">
        <v>182</v>
      </c>
      <c r="H153" s="60" t="s">
        <v>182</v>
      </c>
      <c r="I153" s="60" t="s">
        <v>182</v>
      </c>
      <c r="J153" s="60" t="s">
        <v>182</v>
      </c>
      <c r="K153" s="60" t="s">
        <v>182</v>
      </c>
      <c r="L153" s="60" t="s">
        <v>182</v>
      </c>
      <c r="M153" s="60" t="s">
        <v>182</v>
      </c>
      <c r="N153" s="60" t="s">
        <v>182</v>
      </c>
      <c r="O153" s="245">
        <f t="shared" si="2"/>
        <v>0</v>
      </c>
    </row>
    <row r="154" spans="1:15" ht="11.1" customHeight="1" x14ac:dyDescent="0.25">
      <c r="A154" s="59" t="s">
        <v>85</v>
      </c>
      <c r="B154" s="58" t="s">
        <v>23</v>
      </c>
      <c r="C154" s="60" t="s">
        <v>182</v>
      </c>
      <c r="D154" s="60">
        <v>103</v>
      </c>
      <c r="E154" s="60">
        <v>41</v>
      </c>
      <c r="F154" s="60">
        <v>76</v>
      </c>
      <c r="G154" s="60">
        <v>47</v>
      </c>
      <c r="H154" s="60">
        <v>84</v>
      </c>
      <c r="I154" s="60">
        <v>791</v>
      </c>
      <c r="J154" s="60">
        <v>1067</v>
      </c>
      <c r="K154" s="60">
        <v>862</v>
      </c>
      <c r="L154" s="60">
        <v>1139</v>
      </c>
      <c r="M154" s="60">
        <v>1230</v>
      </c>
      <c r="N154" s="60">
        <v>179</v>
      </c>
      <c r="O154" s="245">
        <f t="shared" si="2"/>
        <v>5619</v>
      </c>
    </row>
    <row r="155" spans="1:15" ht="11.1" customHeight="1" x14ac:dyDescent="0.25">
      <c r="A155" s="59" t="s">
        <v>85</v>
      </c>
      <c r="B155" s="58" t="s">
        <v>24</v>
      </c>
      <c r="C155" s="60" t="s">
        <v>182</v>
      </c>
      <c r="D155" s="60">
        <v>28</v>
      </c>
      <c r="E155" s="60">
        <v>22</v>
      </c>
      <c r="F155" s="60">
        <v>47</v>
      </c>
      <c r="G155" s="60">
        <v>19</v>
      </c>
      <c r="H155" s="60">
        <v>35</v>
      </c>
      <c r="I155" s="60">
        <v>544</v>
      </c>
      <c r="J155" s="60">
        <v>722</v>
      </c>
      <c r="K155" s="60">
        <v>624</v>
      </c>
      <c r="L155" s="60">
        <v>803</v>
      </c>
      <c r="M155" s="60">
        <v>877</v>
      </c>
      <c r="N155" s="60">
        <v>128</v>
      </c>
      <c r="O155" s="245">
        <f t="shared" si="2"/>
        <v>3849</v>
      </c>
    </row>
    <row r="156" spans="1:15" ht="11.1" customHeight="1" x14ac:dyDescent="0.25">
      <c r="A156" s="59" t="s">
        <v>86</v>
      </c>
      <c r="B156" s="58" t="s">
        <v>23</v>
      </c>
      <c r="C156" s="60" t="s">
        <v>182</v>
      </c>
      <c r="D156" s="60">
        <v>9</v>
      </c>
      <c r="E156" s="60">
        <v>244</v>
      </c>
      <c r="F156" s="60">
        <v>461</v>
      </c>
      <c r="G156" s="60">
        <v>409</v>
      </c>
      <c r="H156" s="60">
        <v>204</v>
      </c>
      <c r="I156" s="60">
        <v>40</v>
      </c>
      <c r="J156" s="60">
        <v>43</v>
      </c>
      <c r="K156" s="60">
        <v>9</v>
      </c>
      <c r="L156" s="60">
        <v>82</v>
      </c>
      <c r="M156" s="60">
        <v>41</v>
      </c>
      <c r="N156" s="60" t="s">
        <v>182</v>
      </c>
      <c r="O156" s="245">
        <f t="shared" si="2"/>
        <v>1542</v>
      </c>
    </row>
    <row r="157" spans="1:15" ht="11.1" customHeight="1" x14ac:dyDescent="0.25">
      <c r="A157" s="59" t="s">
        <v>86</v>
      </c>
      <c r="B157" s="58" t="s">
        <v>24</v>
      </c>
      <c r="C157" s="60" t="s">
        <v>182</v>
      </c>
      <c r="D157" s="60">
        <v>6</v>
      </c>
      <c r="E157" s="60">
        <v>73</v>
      </c>
      <c r="F157" s="60">
        <v>92</v>
      </c>
      <c r="G157" s="60">
        <v>82</v>
      </c>
      <c r="H157" s="60">
        <v>39</v>
      </c>
      <c r="I157" s="60">
        <v>7</v>
      </c>
      <c r="J157" s="60">
        <v>7</v>
      </c>
      <c r="K157" s="60">
        <v>1</v>
      </c>
      <c r="L157" s="60">
        <v>13</v>
      </c>
      <c r="M157" s="60">
        <v>5</v>
      </c>
      <c r="N157" s="60" t="s">
        <v>182</v>
      </c>
      <c r="O157" s="245">
        <f t="shared" ref="O157:O182" si="3">SUM(C157:N157)</f>
        <v>325</v>
      </c>
    </row>
    <row r="158" spans="1:15" ht="11.1" customHeight="1" x14ac:dyDescent="0.25">
      <c r="A158" s="59" t="s">
        <v>135</v>
      </c>
      <c r="B158" s="58" t="s">
        <v>23</v>
      </c>
      <c r="C158" s="60">
        <v>3</v>
      </c>
      <c r="D158" s="60">
        <v>24</v>
      </c>
      <c r="E158" s="60">
        <v>10</v>
      </c>
      <c r="F158" s="60">
        <v>5</v>
      </c>
      <c r="G158" s="60">
        <v>7</v>
      </c>
      <c r="H158" s="60">
        <v>17</v>
      </c>
      <c r="I158" s="60">
        <v>18</v>
      </c>
      <c r="J158" s="60">
        <v>4</v>
      </c>
      <c r="K158" s="60" t="s">
        <v>182</v>
      </c>
      <c r="L158" s="60">
        <v>3</v>
      </c>
      <c r="M158" s="60">
        <v>1</v>
      </c>
      <c r="N158" s="60">
        <v>3</v>
      </c>
      <c r="O158" s="245">
        <f t="shared" si="3"/>
        <v>95</v>
      </c>
    </row>
    <row r="159" spans="1:15" ht="11.1" customHeight="1" x14ac:dyDescent="0.25">
      <c r="A159" s="59" t="s">
        <v>135</v>
      </c>
      <c r="B159" s="58" t="s">
        <v>24</v>
      </c>
      <c r="C159" s="60" t="s">
        <v>182</v>
      </c>
      <c r="D159" s="60">
        <v>5</v>
      </c>
      <c r="E159" s="60">
        <v>3</v>
      </c>
      <c r="F159" s="60">
        <v>1</v>
      </c>
      <c r="G159" s="60">
        <v>2</v>
      </c>
      <c r="H159" s="60">
        <v>4</v>
      </c>
      <c r="I159" s="60">
        <v>4</v>
      </c>
      <c r="J159" s="60">
        <v>1</v>
      </c>
      <c r="K159" s="60" t="s">
        <v>182</v>
      </c>
      <c r="L159" s="60">
        <v>1</v>
      </c>
      <c r="M159" s="60" t="s">
        <v>182</v>
      </c>
      <c r="N159" s="60" t="s">
        <v>182</v>
      </c>
      <c r="O159" s="245">
        <f t="shared" si="3"/>
        <v>21</v>
      </c>
    </row>
    <row r="160" spans="1:15" ht="11.1" customHeight="1" x14ac:dyDescent="0.25">
      <c r="A160" s="59" t="s">
        <v>136</v>
      </c>
      <c r="B160" s="58" t="s">
        <v>23</v>
      </c>
      <c r="C160" s="60">
        <v>8</v>
      </c>
      <c r="D160" s="60">
        <v>14</v>
      </c>
      <c r="E160" s="60">
        <v>15</v>
      </c>
      <c r="F160" s="60">
        <v>17</v>
      </c>
      <c r="G160" s="60">
        <v>19</v>
      </c>
      <c r="H160" s="60">
        <v>14</v>
      </c>
      <c r="I160" s="60">
        <v>9</v>
      </c>
      <c r="J160" s="60">
        <v>11</v>
      </c>
      <c r="K160" s="60">
        <v>12</v>
      </c>
      <c r="L160" s="60">
        <v>8</v>
      </c>
      <c r="M160" s="60">
        <v>33</v>
      </c>
      <c r="N160" s="60">
        <v>38</v>
      </c>
      <c r="O160" s="245">
        <f t="shared" si="3"/>
        <v>198</v>
      </c>
    </row>
    <row r="161" spans="1:15" ht="11.1" customHeight="1" x14ac:dyDescent="0.25">
      <c r="A161" s="59" t="s">
        <v>136</v>
      </c>
      <c r="B161" s="58" t="s">
        <v>24</v>
      </c>
      <c r="C161" s="60">
        <v>3</v>
      </c>
      <c r="D161" s="60">
        <v>3</v>
      </c>
      <c r="E161" s="60">
        <v>3</v>
      </c>
      <c r="F161" s="60">
        <v>4</v>
      </c>
      <c r="G161" s="60">
        <v>3</v>
      </c>
      <c r="H161" s="60">
        <v>2</v>
      </c>
      <c r="I161" s="60">
        <v>3</v>
      </c>
      <c r="J161" s="60">
        <v>1</v>
      </c>
      <c r="K161" s="60">
        <v>2</v>
      </c>
      <c r="L161" s="60">
        <v>2</v>
      </c>
      <c r="M161" s="60">
        <v>14</v>
      </c>
      <c r="N161" s="60">
        <v>12</v>
      </c>
      <c r="O161" s="245">
        <f t="shared" si="3"/>
        <v>52</v>
      </c>
    </row>
    <row r="162" spans="1:15" ht="11.1" customHeight="1" x14ac:dyDescent="0.25">
      <c r="A162" s="59" t="s">
        <v>87</v>
      </c>
      <c r="B162" s="58" t="s">
        <v>23</v>
      </c>
      <c r="C162" s="60">
        <v>298</v>
      </c>
      <c r="D162" s="60">
        <v>397</v>
      </c>
      <c r="E162" s="60">
        <v>468</v>
      </c>
      <c r="F162" s="60">
        <v>262</v>
      </c>
      <c r="G162" s="60">
        <v>213</v>
      </c>
      <c r="H162" s="60">
        <v>150</v>
      </c>
      <c r="I162" s="60">
        <v>182</v>
      </c>
      <c r="J162" s="60">
        <v>237</v>
      </c>
      <c r="K162" s="60">
        <v>256</v>
      </c>
      <c r="L162" s="60">
        <v>324</v>
      </c>
      <c r="M162" s="60">
        <v>370</v>
      </c>
      <c r="N162" s="60">
        <v>388</v>
      </c>
      <c r="O162" s="245">
        <f t="shared" si="3"/>
        <v>3545</v>
      </c>
    </row>
    <row r="163" spans="1:15" ht="11.1" customHeight="1" x14ac:dyDescent="0.25">
      <c r="A163" s="59" t="s">
        <v>87</v>
      </c>
      <c r="B163" s="58" t="s">
        <v>24</v>
      </c>
      <c r="C163" s="60">
        <v>81</v>
      </c>
      <c r="D163" s="60">
        <v>99</v>
      </c>
      <c r="E163" s="60">
        <v>177</v>
      </c>
      <c r="F163" s="60">
        <v>122</v>
      </c>
      <c r="G163" s="60">
        <v>65</v>
      </c>
      <c r="H163" s="60">
        <v>37</v>
      </c>
      <c r="I163" s="60">
        <v>57</v>
      </c>
      <c r="J163" s="60">
        <v>71</v>
      </c>
      <c r="K163" s="60">
        <v>119</v>
      </c>
      <c r="L163" s="60">
        <v>122</v>
      </c>
      <c r="M163" s="60">
        <v>182</v>
      </c>
      <c r="N163" s="60">
        <v>145</v>
      </c>
      <c r="O163" s="245">
        <f t="shared" si="3"/>
        <v>1277</v>
      </c>
    </row>
    <row r="164" spans="1:15" ht="11.1" customHeight="1" x14ac:dyDescent="0.25">
      <c r="A164" s="59" t="s">
        <v>88</v>
      </c>
      <c r="B164" s="58" t="s">
        <v>23</v>
      </c>
      <c r="C164" s="60" t="s">
        <v>182</v>
      </c>
      <c r="D164" s="60">
        <v>2</v>
      </c>
      <c r="E164" s="60">
        <v>6</v>
      </c>
      <c r="F164" s="60">
        <v>9</v>
      </c>
      <c r="G164" s="60">
        <v>10</v>
      </c>
      <c r="H164" s="60">
        <v>3</v>
      </c>
      <c r="I164" s="60" t="s">
        <v>182</v>
      </c>
      <c r="J164" s="60" t="s">
        <v>182</v>
      </c>
      <c r="K164" s="60">
        <v>10</v>
      </c>
      <c r="L164" s="60">
        <v>7</v>
      </c>
      <c r="M164" s="60">
        <v>8</v>
      </c>
      <c r="N164" s="60">
        <v>15</v>
      </c>
      <c r="O164" s="245">
        <f t="shared" si="3"/>
        <v>70</v>
      </c>
    </row>
    <row r="165" spans="1:15" ht="11.1" customHeight="1" x14ac:dyDescent="0.25">
      <c r="A165" s="59" t="s">
        <v>88</v>
      </c>
      <c r="B165" s="58" t="s">
        <v>24</v>
      </c>
      <c r="C165" s="60" t="s">
        <v>182</v>
      </c>
      <c r="D165" s="60" t="s">
        <v>182</v>
      </c>
      <c r="E165" s="60">
        <v>1</v>
      </c>
      <c r="F165" s="60">
        <v>2</v>
      </c>
      <c r="G165" s="60">
        <v>1</v>
      </c>
      <c r="H165" s="60" t="s">
        <v>182</v>
      </c>
      <c r="I165" s="60" t="s">
        <v>182</v>
      </c>
      <c r="J165" s="60" t="s">
        <v>182</v>
      </c>
      <c r="K165" s="60">
        <v>3</v>
      </c>
      <c r="L165" s="60">
        <v>1</v>
      </c>
      <c r="M165" s="60">
        <v>1</v>
      </c>
      <c r="N165" s="60">
        <v>1</v>
      </c>
      <c r="O165" s="245">
        <f t="shared" si="3"/>
        <v>10</v>
      </c>
    </row>
    <row r="166" spans="1:15" ht="11.1" customHeight="1" x14ac:dyDescent="0.25">
      <c r="A166" s="59" t="s">
        <v>89</v>
      </c>
      <c r="B166" s="58" t="s">
        <v>23</v>
      </c>
      <c r="C166" s="60">
        <v>21</v>
      </c>
      <c r="D166" s="60">
        <v>19</v>
      </c>
      <c r="E166" s="60">
        <v>18</v>
      </c>
      <c r="F166" s="60">
        <v>15</v>
      </c>
      <c r="G166" s="60">
        <v>12</v>
      </c>
      <c r="H166" s="60">
        <v>9</v>
      </c>
      <c r="I166" s="60">
        <v>13</v>
      </c>
      <c r="J166" s="60">
        <v>8</v>
      </c>
      <c r="K166" s="60">
        <v>19</v>
      </c>
      <c r="L166" s="60">
        <v>12</v>
      </c>
      <c r="M166" s="60">
        <v>15</v>
      </c>
      <c r="N166" s="60">
        <v>11</v>
      </c>
      <c r="O166" s="245">
        <f t="shared" si="3"/>
        <v>172</v>
      </c>
    </row>
    <row r="167" spans="1:15" ht="11.1" customHeight="1" x14ac:dyDescent="0.25">
      <c r="A167" s="59" t="s">
        <v>89</v>
      </c>
      <c r="B167" s="58" t="s">
        <v>24</v>
      </c>
      <c r="C167" s="60">
        <v>3</v>
      </c>
      <c r="D167" s="60">
        <v>3</v>
      </c>
      <c r="E167" s="60">
        <v>3</v>
      </c>
      <c r="F167" s="60">
        <v>1</v>
      </c>
      <c r="G167" s="60">
        <v>3</v>
      </c>
      <c r="H167" s="60">
        <v>2</v>
      </c>
      <c r="I167" s="60">
        <v>2</v>
      </c>
      <c r="J167" s="60" t="s">
        <v>182</v>
      </c>
      <c r="K167" s="60">
        <v>4</v>
      </c>
      <c r="L167" s="60">
        <v>5</v>
      </c>
      <c r="M167" s="60">
        <v>5</v>
      </c>
      <c r="N167" s="60">
        <v>2</v>
      </c>
      <c r="O167" s="245">
        <f t="shared" si="3"/>
        <v>33</v>
      </c>
    </row>
    <row r="168" spans="1:15" ht="11.1" customHeight="1" x14ac:dyDescent="0.25">
      <c r="A168" s="59" t="s">
        <v>90</v>
      </c>
      <c r="B168" s="58" t="s">
        <v>23</v>
      </c>
      <c r="C168" s="60" t="s">
        <v>182</v>
      </c>
      <c r="D168" s="60">
        <v>2</v>
      </c>
      <c r="E168" s="60">
        <v>1</v>
      </c>
      <c r="F168" s="60" t="s">
        <v>182</v>
      </c>
      <c r="G168" s="60" t="s">
        <v>182</v>
      </c>
      <c r="H168" s="60" t="s">
        <v>182</v>
      </c>
      <c r="I168" s="60" t="s">
        <v>182</v>
      </c>
      <c r="J168" s="60" t="s">
        <v>182</v>
      </c>
      <c r="K168" s="60" t="s">
        <v>182</v>
      </c>
      <c r="L168" s="60" t="s">
        <v>182</v>
      </c>
      <c r="M168" s="60" t="s">
        <v>182</v>
      </c>
      <c r="N168" s="60" t="s">
        <v>182</v>
      </c>
      <c r="O168" s="245">
        <f t="shared" si="3"/>
        <v>3</v>
      </c>
    </row>
    <row r="169" spans="1:15" ht="11.1" customHeight="1" x14ac:dyDescent="0.25">
      <c r="A169" s="59" t="s">
        <v>90</v>
      </c>
      <c r="B169" s="58" t="s">
        <v>24</v>
      </c>
      <c r="C169" s="60" t="s">
        <v>182</v>
      </c>
      <c r="D169" s="60">
        <v>1</v>
      </c>
      <c r="E169" s="60" t="s">
        <v>182</v>
      </c>
      <c r="F169" s="60" t="s">
        <v>182</v>
      </c>
      <c r="G169" s="60" t="s">
        <v>182</v>
      </c>
      <c r="H169" s="60" t="s">
        <v>182</v>
      </c>
      <c r="I169" s="60" t="s">
        <v>182</v>
      </c>
      <c r="J169" s="60" t="s">
        <v>182</v>
      </c>
      <c r="K169" s="60" t="s">
        <v>182</v>
      </c>
      <c r="L169" s="60" t="s">
        <v>182</v>
      </c>
      <c r="M169" s="60" t="s">
        <v>182</v>
      </c>
      <c r="N169" s="60" t="s">
        <v>182</v>
      </c>
      <c r="O169" s="245">
        <f t="shared" si="3"/>
        <v>1</v>
      </c>
    </row>
    <row r="170" spans="1:15" ht="11.1" customHeight="1" x14ac:dyDescent="0.25">
      <c r="A170" s="59" t="s">
        <v>91</v>
      </c>
      <c r="B170" s="58" t="s">
        <v>23</v>
      </c>
      <c r="C170" s="60" t="s">
        <v>182</v>
      </c>
      <c r="D170" s="60" t="s">
        <v>182</v>
      </c>
      <c r="E170" s="60">
        <v>741</v>
      </c>
      <c r="F170" s="60">
        <v>956</v>
      </c>
      <c r="G170" s="60">
        <v>387</v>
      </c>
      <c r="H170" s="60">
        <v>135</v>
      </c>
      <c r="I170" s="60">
        <v>424</v>
      </c>
      <c r="J170" s="60">
        <v>665</v>
      </c>
      <c r="K170" s="60">
        <v>74</v>
      </c>
      <c r="L170" s="60">
        <v>578</v>
      </c>
      <c r="M170" s="60">
        <v>433</v>
      </c>
      <c r="N170" s="60">
        <v>105</v>
      </c>
      <c r="O170" s="245">
        <f t="shared" si="3"/>
        <v>4498</v>
      </c>
    </row>
    <row r="171" spans="1:15" ht="11.1" customHeight="1" x14ac:dyDescent="0.25">
      <c r="A171" s="59" t="s">
        <v>91</v>
      </c>
      <c r="B171" s="58" t="s">
        <v>24</v>
      </c>
      <c r="C171" s="60" t="s">
        <v>182</v>
      </c>
      <c r="D171" s="60" t="s">
        <v>182</v>
      </c>
      <c r="E171" s="60">
        <v>89</v>
      </c>
      <c r="F171" s="60">
        <v>121</v>
      </c>
      <c r="G171" s="60">
        <v>55</v>
      </c>
      <c r="H171" s="60">
        <v>19</v>
      </c>
      <c r="I171" s="60">
        <v>57</v>
      </c>
      <c r="J171" s="60">
        <v>89</v>
      </c>
      <c r="K171" s="60">
        <v>10</v>
      </c>
      <c r="L171" s="60">
        <v>80</v>
      </c>
      <c r="M171" s="60">
        <v>55</v>
      </c>
      <c r="N171" s="60">
        <v>12</v>
      </c>
      <c r="O171" s="245">
        <f t="shared" si="3"/>
        <v>587</v>
      </c>
    </row>
    <row r="172" spans="1:15" ht="11.1" customHeight="1" x14ac:dyDescent="0.25">
      <c r="A172" s="59" t="s">
        <v>137</v>
      </c>
      <c r="B172" s="58" t="s">
        <v>23</v>
      </c>
      <c r="C172" s="60" t="s">
        <v>182</v>
      </c>
      <c r="D172" s="60" t="s">
        <v>182</v>
      </c>
      <c r="E172" s="60">
        <v>413</v>
      </c>
      <c r="F172" s="60">
        <v>876</v>
      </c>
      <c r="G172" s="60">
        <v>1096</v>
      </c>
      <c r="H172" s="60">
        <v>984</v>
      </c>
      <c r="I172" s="60">
        <v>806</v>
      </c>
      <c r="J172" s="60">
        <v>778</v>
      </c>
      <c r="K172" s="60">
        <v>70</v>
      </c>
      <c r="L172" s="60">
        <v>728</v>
      </c>
      <c r="M172" s="60">
        <v>318</v>
      </c>
      <c r="N172" s="60">
        <v>164</v>
      </c>
      <c r="O172" s="245">
        <f t="shared" si="3"/>
        <v>6233</v>
      </c>
    </row>
    <row r="173" spans="1:15" ht="11.1" customHeight="1" x14ac:dyDescent="0.25">
      <c r="A173" s="59" t="s">
        <v>137</v>
      </c>
      <c r="B173" s="58" t="s">
        <v>24</v>
      </c>
      <c r="C173" s="60" t="s">
        <v>182</v>
      </c>
      <c r="D173" s="60" t="s">
        <v>182</v>
      </c>
      <c r="E173" s="60">
        <v>56</v>
      </c>
      <c r="F173" s="60">
        <v>110</v>
      </c>
      <c r="G173" s="60">
        <v>145</v>
      </c>
      <c r="H173" s="60">
        <v>132</v>
      </c>
      <c r="I173" s="60">
        <v>109</v>
      </c>
      <c r="J173" s="60">
        <v>104</v>
      </c>
      <c r="K173" s="60">
        <v>7</v>
      </c>
      <c r="L173" s="60">
        <v>107</v>
      </c>
      <c r="M173" s="60">
        <v>44</v>
      </c>
      <c r="N173" s="60">
        <v>18</v>
      </c>
      <c r="O173" s="245">
        <f t="shared" si="3"/>
        <v>832</v>
      </c>
    </row>
    <row r="174" spans="1:15" ht="11.1" customHeight="1" x14ac:dyDescent="0.25">
      <c r="A174" s="59" t="s">
        <v>138</v>
      </c>
      <c r="B174" s="58" t="s">
        <v>23</v>
      </c>
      <c r="C174" s="60">
        <v>3</v>
      </c>
      <c r="D174" s="60" t="s">
        <v>182</v>
      </c>
      <c r="E174" s="60" t="s">
        <v>182</v>
      </c>
      <c r="F174" s="60">
        <v>1</v>
      </c>
      <c r="G174" s="60" t="s">
        <v>182</v>
      </c>
      <c r="H174" s="60">
        <v>3</v>
      </c>
      <c r="I174" s="60">
        <v>2</v>
      </c>
      <c r="J174" s="60">
        <v>2</v>
      </c>
      <c r="K174" s="60">
        <v>1</v>
      </c>
      <c r="L174" s="60">
        <v>2</v>
      </c>
      <c r="M174" s="60" t="s">
        <v>182</v>
      </c>
      <c r="N174" s="60">
        <v>8</v>
      </c>
      <c r="O174" s="245">
        <f t="shared" si="3"/>
        <v>22</v>
      </c>
    </row>
    <row r="175" spans="1:15" ht="11.1" customHeight="1" x14ac:dyDescent="0.25">
      <c r="A175" s="267" t="s">
        <v>138</v>
      </c>
      <c r="B175" s="269" t="s">
        <v>24</v>
      </c>
      <c r="C175" s="268" t="s">
        <v>182</v>
      </c>
      <c r="D175" s="268" t="s">
        <v>182</v>
      </c>
      <c r="E175" s="268" t="s">
        <v>182</v>
      </c>
      <c r="F175" s="268" t="s">
        <v>182</v>
      </c>
      <c r="G175" s="268" t="s">
        <v>182</v>
      </c>
      <c r="H175" s="268" t="s">
        <v>182</v>
      </c>
      <c r="I175" s="268" t="s">
        <v>182</v>
      </c>
      <c r="J175" s="268">
        <v>1</v>
      </c>
      <c r="K175" s="268" t="s">
        <v>182</v>
      </c>
      <c r="L175" s="268" t="s">
        <v>182</v>
      </c>
      <c r="M175" s="268" t="s">
        <v>182</v>
      </c>
      <c r="N175" s="268">
        <v>3</v>
      </c>
      <c r="O175" s="252">
        <f t="shared" si="3"/>
        <v>4</v>
      </c>
    </row>
    <row r="176" spans="1:15" ht="11.1" customHeight="1" x14ac:dyDescent="0.25">
      <c r="A176" s="59"/>
      <c r="B176" s="58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258"/>
    </row>
    <row r="177" spans="1:17" ht="11.1" customHeight="1" x14ac:dyDescent="0.25">
      <c r="A177" s="59" t="s">
        <v>92</v>
      </c>
      <c r="B177" s="58" t="s">
        <v>23</v>
      </c>
      <c r="C177" s="60" t="s">
        <v>182</v>
      </c>
      <c r="D177" s="60" t="s">
        <v>182</v>
      </c>
      <c r="E177" s="60">
        <v>718</v>
      </c>
      <c r="F177" s="60">
        <v>2902</v>
      </c>
      <c r="G177" s="60">
        <v>3298</v>
      </c>
      <c r="H177" s="60">
        <v>2958</v>
      </c>
      <c r="I177" s="60">
        <v>2589</v>
      </c>
      <c r="J177" s="60">
        <v>2926</v>
      </c>
      <c r="K177" s="60">
        <v>513</v>
      </c>
      <c r="L177" s="60">
        <v>171</v>
      </c>
      <c r="M177" s="60" t="s">
        <v>182</v>
      </c>
      <c r="N177" s="60" t="s">
        <v>182</v>
      </c>
      <c r="O177" s="245">
        <f t="shared" si="3"/>
        <v>16075</v>
      </c>
    </row>
    <row r="178" spans="1:17" ht="11.1" customHeight="1" x14ac:dyDescent="0.25">
      <c r="A178" s="59" t="s">
        <v>92</v>
      </c>
      <c r="B178" s="58" t="s">
        <v>24</v>
      </c>
      <c r="C178" s="60" t="s">
        <v>182</v>
      </c>
      <c r="D178" s="60" t="s">
        <v>182</v>
      </c>
      <c r="E178" s="60">
        <v>41</v>
      </c>
      <c r="F178" s="60">
        <v>194</v>
      </c>
      <c r="G178" s="60">
        <v>284</v>
      </c>
      <c r="H178" s="60">
        <v>226</v>
      </c>
      <c r="I178" s="60">
        <v>190</v>
      </c>
      <c r="J178" s="60">
        <v>222</v>
      </c>
      <c r="K178" s="60">
        <v>43</v>
      </c>
      <c r="L178" s="60">
        <v>11</v>
      </c>
      <c r="M178" s="60" t="s">
        <v>182</v>
      </c>
      <c r="N178" s="60" t="s">
        <v>182</v>
      </c>
      <c r="O178" s="245">
        <f t="shared" si="3"/>
        <v>1211</v>
      </c>
    </row>
    <row r="179" spans="1:17" ht="11.1" customHeight="1" x14ac:dyDescent="0.25">
      <c r="A179" s="59" t="s">
        <v>139</v>
      </c>
      <c r="B179" s="58" t="s">
        <v>23</v>
      </c>
      <c r="C179" s="60" t="s">
        <v>182</v>
      </c>
      <c r="D179" s="60">
        <v>5</v>
      </c>
      <c r="E179" s="60">
        <v>3</v>
      </c>
      <c r="F179" s="60" t="s">
        <v>182</v>
      </c>
      <c r="G179" s="60">
        <v>8</v>
      </c>
      <c r="H179" s="60">
        <v>10</v>
      </c>
      <c r="I179" s="60" t="s">
        <v>182</v>
      </c>
      <c r="J179" s="60">
        <v>18</v>
      </c>
      <c r="K179" s="60">
        <v>1</v>
      </c>
      <c r="L179" s="60">
        <v>5</v>
      </c>
      <c r="M179" s="60">
        <v>22</v>
      </c>
      <c r="N179" s="60">
        <v>2</v>
      </c>
      <c r="O179" s="245">
        <f t="shared" si="3"/>
        <v>74</v>
      </c>
    </row>
    <row r="180" spans="1:17" ht="11.1" customHeight="1" x14ac:dyDescent="0.25">
      <c r="A180" s="59" t="s">
        <v>139</v>
      </c>
      <c r="B180" s="58" t="s">
        <v>24</v>
      </c>
      <c r="C180" s="60" t="s">
        <v>182</v>
      </c>
      <c r="D180" s="60">
        <v>1</v>
      </c>
      <c r="E180" s="60" t="s">
        <v>182</v>
      </c>
      <c r="F180" s="60" t="s">
        <v>182</v>
      </c>
      <c r="G180" s="60">
        <v>1</v>
      </c>
      <c r="H180" s="60">
        <v>2</v>
      </c>
      <c r="I180" s="60" t="s">
        <v>182</v>
      </c>
      <c r="J180" s="60">
        <v>3</v>
      </c>
      <c r="K180" s="60" t="s">
        <v>182</v>
      </c>
      <c r="L180" s="60">
        <v>1</v>
      </c>
      <c r="M180" s="60">
        <v>6</v>
      </c>
      <c r="N180" s="60" t="s">
        <v>182</v>
      </c>
      <c r="O180" s="245">
        <f t="shared" si="3"/>
        <v>14</v>
      </c>
    </row>
    <row r="181" spans="1:17" ht="11.1" customHeight="1" x14ac:dyDescent="0.25">
      <c r="A181" s="59" t="s">
        <v>93</v>
      </c>
      <c r="B181" s="58" t="s">
        <v>23</v>
      </c>
      <c r="C181" s="60">
        <v>16</v>
      </c>
      <c r="D181" s="60">
        <v>7</v>
      </c>
      <c r="E181" s="60">
        <v>21</v>
      </c>
      <c r="F181" s="60">
        <v>9</v>
      </c>
      <c r="G181" s="60">
        <v>22</v>
      </c>
      <c r="H181" s="60">
        <v>3</v>
      </c>
      <c r="I181" s="60">
        <v>4</v>
      </c>
      <c r="J181" s="60">
        <v>11</v>
      </c>
      <c r="K181" s="60">
        <v>10</v>
      </c>
      <c r="L181" s="60">
        <v>24</v>
      </c>
      <c r="M181" s="60">
        <v>6</v>
      </c>
      <c r="N181" s="60">
        <v>17</v>
      </c>
      <c r="O181" s="245">
        <f t="shared" si="3"/>
        <v>150</v>
      </c>
    </row>
    <row r="182" spans="1:17" ht="11.1" customHeight="1" x14ac:dyDescent="0.25">
      <c r="A182" s="267" t="s">
        <v>93</v>
      </c>
      <c r="B182" s="269" t="s">
        <v>24</v>
      </c>
      <c r="C182" s="268">
        <v>4</v>
      </c>
      <c r="D182" s="268">
        <v>1</v>
      </c>
      <c r="E182" s="268">
        <v>5</v>
      </c>
      <c r="F182" s="268">
        <v>1</v>
      </c>
      <c r="G182" s="268">
        <v>1</v>
      </c>
      <c r="H182" s="268">
        <v>1</v>
      </c>
      <c r="I182" s="268">
        <v>1</v>
      </c>
      <c r="J182" s="268">
        <v>2</v>
      </c>
      <c r="K182" s="268">
        <v>3</v>
      </c>
      <c r="L182" s="268">
        <v>5</v>
      </c>
      <c r="M182" s="268">
        <v>1</v>
      </c>
      <c r="N182" s="268">
        <v>5</v>
      </c>
      <c r="O182" s="252">
        <f t="shared" si="3"/>
        <v>30</v>
      </c>
    </row>
    <row r="183" spans="1:17" ht="11.1" customHeight="1" x14ac:dyDescent="0.25">
      <c r="A183" s="59"/>
      <c r="B183" s="58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258"/>
    </row>
    <row r="184" spans="1:17" s="15" customFormat="1" ht="9.9499999999999993" customHeight="1" x14ac:dyDescent="0.25">
      <c r="A184" s="61" t="s">
        <v>94</v>
      </c>
      <c r="B184" s="62" t="s">
        <v>23</v>
      </c>
      <c r="C184" s="63">
        <v>29</v>
      </c>
      <c r="D184" s="63">
        <v>5</v>
      </c>
      <c r="E184" s="63">
        <v>11</v>
      </c>
      <c r="F184" s="63">
        <v>12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4">
        <v>0</v>
      </c>
      <c r="N184" s="63">
        <v>95</v>
      </c>
      <c r="O184" s="65">
        <v>152</v>
      </c>
      <c r="Q184" s="248"/>
    </row>
    <row r="185" spans="1:17" s="15" customFormat="1" ht="9.9499999999999993" customHeight="1" x14ac:dyDescent="0.25">
      <c r="A185" s="61"/>
      <c r="B185" s="62" t="s">
        <v>24</v>
      </c>
      <c r="C185" s="63">
        <v>4</v>
      </c>
      <c r="D185" s="63">
        <v>1</v>
      </c>
      <c r="E185" s="63">
        <v>3</v>
      </c>
      <c r="F185" s="63">
        <v>1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63">
        <v>0</v>
      </c>
      <c r="M185" s="64">
        <v>0</v>
      </c>
      <c r="N185" s="63">
        <v>17</v>
      </c>
      <c r="O185" s="65">
        <v>26</v>
      </c>
    </row>
    <row r="186" spans="1:17" s="15" customFormat="1" ht="9.9499999999999993" customHeight="1" x14ac:dyDescent="0.25">
      <c r="A186" s="61" t="s">
        <v>95</v>
      </c>
      <c r="B186" s="62" t="s">
        <v>23</v>
      </c>
      <c r="C186" s="64">
        <v>44634</v>
      </c>
      <c r="D186" s="64">
        <v>24472</v>
      </c>
      <c r="E186" s="64">
        <v>22085</v>
      </c>
      <c r="F186" s="64">
        <v>33414</v>
      </c>
      <c r="G186" s="64">
        <v>29674</v>
      </c>
      <c r="H186" s="64">
        <v>42233</v>
      </c>
      <c r="I186" s="64">
        <v>30968</v>
      </c>
      <c r="J186" s="64">
        <v>22636</v>
      </c>
      <c r="K186" s="64">
        <v>22919</v>
      </c>
      <c r="L186" s="64">
        <v>40518</v>
      </c>
      <c r="M186" s="64">
        <v>47736</v>
      </c>
      <c r="N186" s="64">
        <v>46246</v>
      </c>
      <c r="O186" s="65">
        <v>407535</v>
      </c>
    </row>
    <row r="187" spans="1:17" s="15" customFormat="1" ht="9.9499999999999993" customHeight="1" x14ac:dyDescent="0.25">
      <c r="A187" s="61"/>
      <c r="B187" s="62" t="s">
        <v>24</v>
      </c>
      <c r="C187" s="64">
        <v>40632</v>
      </c>
      <c r="D187" s="64">
        <v>21696</v>
      </c>
      <c r="E187" s="64">
        <v>19056</v>
      </c>
      <c r="F187" s="64">
        <v>31462</v>
      </c>
      <c r="G187" s="64">
        <v>27126</v>
      </c>
      <c r="H187" s="64">
        <v>39745</v>
      </c>
      <c r="I187" s="64">
        <v>27781</v>
      </c>
      <c r="J187" s="64">
        <v>19987</v>
      </c>
      <c r="K187" s="64">
        <v>20259</v>
      </c>
      <c r="L187" s="64">
        <v>36849</v>
      </c>
      <c r="M187" s="64">
        <v>43958</v>
      </c>
      <c r="N187" s="64">
        <v>43752</v>
      </c>
      <c r="O187" s="65">
        <f>SUM(C187:N187)</f>
        <v>372303</v>
      </c>
    </row>
    <row r="188" spans="1:17" s="15" customFormat="1" ht="9.9499999999999993" customHeight="1" x14ac:dyDescent="0.25">
      <c r="A188" s="61" t="s">
        <v>96</v>
      </c>
      <c r="B188" s="62" t="s">
        <v>23</v>
      </c>
      <c r="C188" s="64">
        <v>31894</v>
      </c>
      <c r="D188" s="64">
        <v>45717</v>
      </c>
      <c r="E188" s="64">
        <v>54750</v>
      </c>
      <c r="F188" s="64">
        <v>47749</v>
      </c>
      <c r="G188" s="64">
        <v>42306</v>
      </c>
      <c r="H188" s="64">
        <v>44622</v>
      </c>
      <c r="I188" s="64">
        <v>32410</v>
      </c>
      <c r="J188" s="64">
        <v>16826</v>
      </c>
      <c r="K188" s="64">
        <v>9256</v>
      </c>
      <c r="L188" s="64">
        <v>10462</v>
      </c>
      <c r="M188" s="64">
        <v>21434</v>
      </c>
      <c r="N188" s="64">
        <v>20564</v>
      </c>
      <c r="O188" s="65">
        <f>(377990)</f>
        <v>377990</v>
      </c>
    </row>
    <row r="189" spans="1:17" s="15" customFormat="1" ht="9.9499999999999993" customHeight="1" x14ac:dyDescent="0.25">
      <c r="A189" s="61"/>
      <c r="B189" s="62" t="s">
        <v>24</v>
      </c>
      <c r="C189" s="64">
        <v>15945</v>
      </c>
      <c r="D189" s="64">
        <f>(23345-1)</f>
        <v>23344</v>
      </c>
      <c r="E189" s="64">
        <v>26107</v>
      </c>
      <c r="F189" s="64">
        <v>19239</v>
      </c>
      <c r="G189" s="64">
        <v>15388</v>
      </c>
      <c r="H189" s="64">
        <v>18593</v>
      </c>
      <c r="I189" s="64">
        <v>13348</v>
      </c>
      <c r="J189" s="64">
        <v>9822</v>
      </c>
      <c r="K189" s="64">
        <v>6460</v>
      </c>
      <c r="L189" s="64">
        <v>6248</v>
      </c>
      <c r="M189" s="64">
        <v>9906</v>
      </c>
      <c r="N189" s="64">
        <v>8247</v>
      </c>
      <c r="O189" s="65">
        <v>172648</v>
      </c>
    </row>
    <row r="190" spans="1:17" s="15" customFormat="1" ht="9.9499999999999993" customHeight="1" x14ac:dyDescent="0.25">
      <c r="A190" s="61" t="s">
        <v>97</v>
      </c>
      <c r="B190" s="62" t="s">
        <v>23</v>
      </c>
      <c r="C190" s="64">
        <v>550</v>
      </c>
      <c r="D190" s="64">
        <v>1199</v>
      </c>
      <c r="E190" s="64">
        <v>2440</v>
      </c>
      <c r="F190" s="64">
        <v>2868</v>
      </c>
      <c r="G190" s="64">
        <v>2404</v>
      </c>
      <c r="H190" s="64">
        <v>2021</v>
      </c>
      <c r="I190" s="64">
        <v>2668</v>
      </c>
      <c r="J190" s="64">
        <v>2836</v>
      </c>
      <c r="K190" s="64">
        <v>1314</v>
      </c>
      <c r="L190" s="64">
        <v>3122</v>
      </c>
      <c r="M190" s="64">
        <v>2884</v>
      </c>
      <c r="N190" s="64">
        <v>1384</v>
      </c>
      <c r="O190" s="65">
        <f>SUM(C190:N190)</f>
        <v>25690</v>
      </c>
    </row>
    <row r="191" spans="1:17" s="15" customFormat="1" ht="9.9499999999999993" customHeight="1" x14ac:dyDescent="0.25">
      <c r="A191" s="61"/>
      <c r="B191" s="62" t="s">
        <v>24</v>
      </c>
      <c r="C191" s="64">
        <v>135</v>
      </c>
      <c r="D191" s="64">
        <v>297</v>
      </c>
      <c r="E191" s="64">
        <v>536</v>
      </c>
      <c r="F191" s="64">
        <v>546</v>
      </c>
      <c r="G191" s="64">
        <v>424</v>
      </c>
      <c r="H191" s="64">
        <v>380</v>
      </c>
      <c r="I191" s="64">
        <v>872</v>
      </c>
      <c r="J191" s="64">
        <v>1001</v>
      </c>
      <c r="K191" s="64">
        <v>770</v>
      </c>
      <c r="L191" s="64">
        <v>1186</v>
      </c>
      <c r="M191" s="64">
        <v>1282</v>
      </c>
      <c r="N191" s="64">
        <v>428</v>
      </c>
      <c r="O191" s="65">
        <f>SUM(C191:N191)</f>
        <v>7857</v>
      </c>
    </row>
    <row r="192" spans="1:17" s="15" customFormat="1" ht="9.9499999999999993" customHeight="1" x14ac:dyDescent="0.25">
      <c r="A192" s="61" t="s">
        <v>98</v>
      </c>
      <c r="B192" s="62" t="s">
        <v>23</v>
      </c>
      <c r="C192" s="64">
        <v>16</v>
      </c>
      <c r="D192" s="64">
        <v>12</v>
      </c>
      <c r="E192" s="64">
        <v>742</v>
      </c>
      <c r="F192" s="64">
        <v>2911</v>
      </c>
      <c r="G192" s="64">
        <v>3328</v>
      </c>
      <c r="H192" s="64">
        <v>2971</v>
      </c>
      <c r="I192" s="64">
        <v>2593</v>
      </c>
      <c r="J192" s="64">
        <v>2955</v>
      </c>
      <c r="K192" s="64">
        <v>524</v>
      </c>
      <c r="L192" s="64">
        <v>200</v>
      </c>
      <c r="M192" s="64">
        <v>28</v>
      </c>
      <c r="N192" s="64">
        <v>19</v>
      </c>
      <c r="O192" s="65">
        <v>16299</v>
      </c>
    </row>
    <row r="193" spans="1:15" s="15" customFormat="1" ht="9.9499999999999993" customHeight="1" x14ac:dyDescent="0.25">
      <c r="A193" s="61"/>
      <c r="B193" s="62" t="s">
        <v>24</v>
      </c>
      <c r="C193" s="64">
        <v>4</v>
      </c>
      <c r="D193" s="64">
        <v>2</v>
      </c>
      <c r="E193" s="64">
        <v>46</v>
      </c>
      <c r="F193" s="64">
        <v>195</v>
      </c>
      <c r="G193" s="64">
        <v>286</v>
      </c>
      <c r="H193" s="64">
        <v>229</v>
      </c>
      <c r="I193" s="64">
        <v>191</v>
      </c>
      <c r="J193" s="64">
        <v>227</v>
      </c>
      <c r="K193" s="64">
        <v>46</v>
      </c>
      <c r="L193" s="64">
        <v>17</v>
      </c>
      <c r="M193" s="64">
        <v>7</v>
      </c>
      <c r="N193" s="64">
        <v>5</v>
      </c>
      <c r="O193" s="65">
        <v>1255</v>
      </c>
    </row>
    <row r="194" spans="1:15" s="15" customFormat="1" ht="11.25" customHeight="1" x14ac:dyDescent="0.25">
      <c r="A194" s="32" t="s">
        <v>99</v>
      </c>
      <c r="B194" s="33" t="s">
        <v>23</v>
      </c>
      <c r="C194" s="34">
        <f>SUM(C184+C186+C188+C190+C192)</f>
        <v>77123</v>
      </c>
      <c r="D194" s="34">
        <f t="shared" ref="D194:N194" si="4">SUM(D184+D186+D188+D190+D192)</f>
        <v>71405</v>
      </c>
      <c r="E194" s="34">
        <f t="shared" si="4"/>
        <v>80028</v>
      </c>
      <c r="F194" s="34">
        <f t="shared" si="4"/>
        <v>86954</v>
      </c>
      <c r="G194" s="34">
        <f t="shared" si="4"/>
        <v>77712</v>
      </c>
      <c r="H194" s="34">
        <f t="shared" si="4"/>
        <v>91847</v>
      </c>
      <c r="I194" s="34">
        <f t="shared" si="4"/>
        <v>68639</v>
      </c>
      <c r="J194" s="34">
        <f t="shared" si="4"/>
        <v>45253</v>
      </c>
      <c r="K194" s="34">
        <f t="shared" si="4"/>
        <v>34013</v>
      </c>
      <c r="L194" s="34">
        <f t="shared" si="4"/>
        <v>54302</v>
      </c>
      <c r="M194" s="34">
        <f t="shared" si="4"/>
        <v>72082</v>
      </c>
      <c r="N194" s="34">
        <f t="shared" si="4"/>
        <v>68308</v>
      </c>
      <c r="O194" s="34">
        <f>SUM(C194:N194)</f>
        <v>827666</v>
      </c>
    </row>
    <row r="195" spans="1:15" s="15" customFormat="1" ht="11.25" customHeight="1" x14ac:dyDescent="0.25">
      <c r="A195" s="35"/>
      <c r="B195" s="36" t="s">
        <v>24</v>
      </c>
      <c r="C195" s="37">
        <f>SUM(C185+C187+C189+C191+C193)</f>
        <v>56720</v>
      </c>
      <c r="D195" s="37">
        <f t="shared" ref="D195:O195" si="5">SUM(D185+D187+D189+D191+D193)</f>
        <v>45340</v>
      </c>
      <c r="E195" s="37">
        <f t="shared" si="5"/>
        <v>45748</v>
      </c>
      <c r="F195" s="37">
        <f t="shared" si="5"/>
        <v>51443</v>
      </c>
      <c r="G195" s="37">
        <f t="shared" si="5"/>
        <v>43224</v>
      </c>
      <c r="H195" s="37">
        <f t="shared" si="5"/>
        <v>58947</v>
      </c>
      <c r="I195" s="37">
        <f t="shared" si="5"/>
        <v>42192</v>
      </c>
      <c r="J195" s="37">
        <f t="shared" si="5"/>
        <v>31037</v>
      </c>
      <c r="K195" s="37">
        <f t="shared" si="5"/>
        <v>27535</v>
      </c>
      <c r="L195" s="37">
        <f t="shared" si="5"/>
        <v>44300</v>
      </c>
      <c r="M195" s="37">
        <f t="shared" si="5"/>
        <v>55153</v>
      </c>
      <c r="N195" s="37">
        <f t="shared" si="5"/>
        <v>52449</v>
      </c>
      <c r="O195" s="37">
        <f t="shared" si="5"/>
        <v>554089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workbookViewId="0">
      <selection sqref="A1:R1"/>
    </sheetView>
  </sheetViews>
  <sheetFormatPr baseColWidth="10" defaultRowHeight="15" x14ac:dyDescent="0.25"/>
  <cols>
    <col min="1" max="1" width="16.85546875" customWidth="1"/>
    <col min="2" max="2" width="3.7109375" style="237" customWidth="1"/>
    <col min="3" max="18" width="5" customWidth="1"/>
  </cols>
  <sheetData>
    <row r="1" spans="1:18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8" s="38" customFormat="1" ht="12.75" customHeight="1" x14ac:dyDescent="0.25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8" s="38" customFormat="1" ht="12.75" customHeight="1" x14ac:dyDescent="0.25">
      <c r="A3" s="399" t="s">
        <v>143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8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8" s="38" customFormat="1" ht="12.75" customHeight="1" x14ac:dyDescent="0.25">
      <c r="B5" s="39"/>
    </row>
    <row r="6" spans="1:18" s="66" customFormat="1" ht="11.25" customHeight="1" x14ac:dyDescent="0.25">
      <c r="A6" s="23" t="s">
        <v>115</v>
      </c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5" t="s">
        <v>11</v>
      </c>
      <c r="K6" s="25" t="s">
        <v>12</v>
      </c>
      <c r="L6" s="25" t="s">
        <v>21</v>
      </c>
      <c r="M6" s="25" t="s">
        <v>14</v>
      </c>
      <c r="N6" s="25" t="s">
        <v>15</v>
      </c>
      <c r="O6" s="25" t="s">
        <v>16</v>
      </c>
      <c r="P6" s="25" t="s">
        <v>17</v>
      </c>
      <c r="Q6" s="25" t="s">
        <v>18</v>
      </c>
      <c r="R6" s="25" t="s">
        <v>19</v>
      </c>
    </row>
    <row r="7" spans="1:18" ht="11.1" customHeight="1" x14ac:dyDescent="0.25">
      <c r="A7" s="68" t="s">
        <v>139</v>
      </c>
      <c r="B7" s="67" t="s">
        <v>23</v>
      </c>
      <c r="C7" s="70" t="s">
        <v>182</v>
      </c>
      <c r="D7" s="70" t="s">
        <v>182</v>
      </c>
      <c r="E7" s="70" t="s">
        <v>182</v>
      </c>
      <c r="F7" s="70" t="s">
        <v>182</v>
      </c>
      <c r="G7" s="70" t="s">
        <v>182</v>
      </c>
      <c r="H7" s="70" t="s">
        <v>182</v>
      </c>
      <c r="I7" s="70" t="s">
        <v>182</v>
      </c>
      <c r="J7" s="70" t="s">
        <v>182</v>
      </c>
      <c r="K7" s="70" t="s">
        <v>182</v>
      </c>
      <c r="L7" s="70" t="s">
        <v>182</v>
      </c>
      <c r="M7" s="70" t="s">
        <v>182</v>
      </c>
      <c r="N7" s="70">
        <v>70</v>
      </c>
      <c r="O7" s="70" t="s">
        <v>182</v>
      </c>
      <c r="P7" s="70" t="s">
        <v>182</v>
      </c>
      <c r="Q7" s="70" t="s">
        <v>182</v>
      </c>
      <c r="R7" s="277">
        <f>SUM(C7:Q7)</f>
        <v>70</v>
      </c>
    </row>
    <row r="8" spans="1:18" ht="11.1" customHeight="1" x14ac:dyDescent="0.25">
      <c r="A8" s="275" t="s">
        <v>139</v>
      </c>
      <c r="B8" s="276" t="s">
        <v>24</v>
      </c>
      <c r="C8" s="75" t="s">
        <v>182</v>
      </c>
      <c r="D8" s="75" t="s">
        <v>182</v>
      </c>
      <c r="E8" s="75" t="s">
        <v>182</v>
      </c>
      <c r="F8" s="75" t="s">
        <v>182</v>
      </c>
      <c r="G8" s="75" t="s">
        <v>182</v>
      </c>
      <c r="H8" s="75" t="s">
        <v>182</v>
      </c>
      <c r="I8" s="75" t="s">
        <v>182</v>
      </c>
      <c r="J8" s="75" t="s">
        <v>182</v>
      </c>
      <c r="K8" s="75" t="s">
        <v>182</v>
      </c>
      <c r="L8" s="75" t="s">
        <v>182</v>
      </c>
      <c r="M8" s="75" t="s">
        <v>182</v>
      </c>
      <c r="N8" s="75">
        <v>6</v>
      </c>
      <c r="O8" s="75" t="s">
        <v>182</v>
      </c>
      <c r="P8" s="75" t="s">
        <v>182</v>
      </c>
      <c r="Q8" s="75" t="s">
        <v>182</v>
      </c>
      <c r="R8" s="278">
        <f t="shared" ref="R8:R21" si="0">SUM(C8:Q8)</f>
        <v>6</v>
      </c>
    </row>
    <row r="9" spans="1:18" ht="11.1" customHeight="1" x14ac:dyDescent="0.25">
      <c r="A9" s="68"/>
      <c r="B9" s="67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279"/>
    </row>
    <row r="10" spans="1:18" s="38" customFormat="1" ht="9.9499999999999993" customHeight="1" x14ac:dyDescent="0.15">
      <c r="A10" s="27" t="s">
        <v>94</v>
      </c>
      <c r="B10" s="28" t="s">
        <v>23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70">
        <v>0</v>
      </c>
      <c r="P10" s="70">
        <v>0</v>
      </c>
      <c r="Q10" s="70">
        <v>0</v>
      </c>
      <c r="R10" s="277">
        <f t="shared" si="0"/>
        <v>0</v>
      </c>
    </row>
    <row r="11" spans="1:18" s="38" customFormat="1" ht="9.9499999999999993" customHeight="1" x14ac:dyDescent="0.15">
      <c r="A11" s="27"/>
      <c r="B11" s="28" t="s">
        <v>24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70">
        <v>0</v>
      </c>
      <c r="P11" s="70">
        <v>0</v>
      </c>
      <c r="Q11" s="70">
        <v>0</v>
      </c>
      <c r="R11" s="277">
        <f t="shared" si="0"/>
        <v>0</v>
      </c>
    </row>
    <row r="12" spans="1:18" s="38" customFormat="1" ht="9.9499999999999993" customHeight="1" x14ac:dyDescent="0.15">
      <c r="A12" s="27" t="s">
        <v>95</v>
      </c>
      <c r="B12" s="28" t="s">
        <v>23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70">
        <v>0</v>
      </c>
      <c r="P12" s="70">
        <v>0</v>
      </c>
      <c r="Q12" s="70">
        <v>0</v>
      </c>
      <c r="R12" s="277">
        <f t="shared" si="0"/>
        <v>0</v>
      </c>
    </row>
    <row r="13" spans="1:18" s="38" customFormat="1" ht="9.9499999999999993" customHeight="1" x14ac:dyDescent="0.15">
      <c r="A13" s="27"/>
      <c r="B13" s="28" t="s">
        <v>24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70">
        <v>0</v>
      </c>
      <c r="P13" s="70">
        <v>0</v>
      </c>
      <c r="Q13" s="70">
        <v>0</v>
      </c>
      <c r="R13" s="277">
        <f t="shared" si="0"/>
        <v>0</v>
      </c>
    </row>
    <row r="14" spans="1:18" s="38" customFormat="1" ht="9.9499999999999993" customHeight="1" x14ac:dyDescent="0.15">
      <c r="A14" s="27" t="s">
        <v>96</v>
      </c>
      <c r="B14" s="28" t="s">
        <v>23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70">
        <v>0</v>
      </c>
      <c r="P14" s="70">
        <v>0</v>
      </c>
      <c r="Q14" s="70">
        <v>0</v>
      </c>
      <c r="R14" s="277">
        <f t="shared" si="0"/>
        <v>0</v>
      </c>
    </row>
    <row r="15" spans="1:18" s="38" customFormat="1" ht="9.9499999999999993" customHeight="1" x14ac:dyDescent="0.15">
      <c r="A15" s="27"/>
      <c r="B15" s="28" t="s">
        <v>24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70">
        <v>0</v>
      </c>
      <c r="P15" s="70">
        <v>0</v>
      </c>
      <c r="Q15" s="70">
        <v>0</v>
      </c>
      <c r="R15" s="277">
        <f t="shared" si="0"/>
        <v>0</v>
      </c>
    </row>
    <row r="16" spans="1:18" s="38" customFormat="1" ht="9.9499999999999993" customHeight="1" x14ac:dyDescent="0.15">
      <c r="A16" s="27" t="s">
        <v>145</v>
      </c>
      <c r="B16" s="28" t="s">
        <v>23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70">
        <v>0</v>
      </c>
      <c r="P16" s="70">
        <v>0</v>
      </c>
      <c r="Q16" s="70">
        <v>0</v>
      </c>
      <c r="R16" s="277">
        <f t="shared" si="0"/>
        <v>0</v>
      </c>
    </row>
    <row r="17" spans="1:18" s="38" customFormat="1" ht="9.9499999999999993" customHeight="1" x14ac:dyDescent="0.15">
      <c r="A17" s="27"/>
      <c r="B17" s="28" t="s">
        <v>24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70">
        <v>0</v>
      </c>
      <c r="P17" s="70">
        <v>0</v>
      </c>
      <c r="Q17" s="70">
        <v>0</v>
      </c>
      <c r="R17" s="277">
        <f t="shared" si="0"/>
        <v>0</v>
      </c>
    </row>
    <row r="18" spans="1:18" s="38" customFormat="1" ht="9.9499999999999993" customHeight="1" x14ac:dyDescent="0.15">
      <c r="A18" s="27" t="s">
        <v>98</v>
      </c>
      <c r="B18" s="28" t="s">
        <v>23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70">
        <v>0</v>
      </c>
      <c r="P18" s="70">
        <v>0</v>
      </c>
      <c r="Q18" s="70">
        <v>0</v>
      </c>
      <c r="R18" s="277">
        <f t="shared" si="0"/>
        <v>0</v>
      </c>
    </row>
    <row r="19" spans="1:18" s="38" customFormat="1" ht="9.9499999999999993" customHeight="1" x14ac:dyDescent="0.15">
      <c r="A19" s="27"/>
      <c r="B19" s="28" t="s">
        <v>24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70">
        <v>0</v>
      </c>
      <c r="P19" s="70">
        <v>0</v>
      </c>
      <c r="Q19" s="70">
        <v>0</v>
      </c>
      <c r="R19" s="277">
        <f t="shared" si="0"/>
        <v>0</v>
      </c>
    </row>
    <row r="20" spans="1:18" s="38" customFormat="1" ht="11.25" customHeight="1" x14ac:dyDescent="0.25">
      <c r="A20" s="32" t="s">
        <v>99</v>
      </c>
      <c r="B20" s="33" t="s">
        <v>23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70</v>
      </c>
      <c r="O20" s="32">
        <v>0</v>
      </c>
      <c r="P20" s="32">
        <v>0</v>
      </c>
      <c r="Q20" s="32">
        <v>0</v>
      </c>
      <c r="R20" s="32">
        <f t="shared" si="0"/>
        <v>70</v>
      </c>
    </row>
    <row r="21" spans="1:18" s="38" customFormat="1" ht="11.25" customHeight="1" x14ac:dyDescent="0.25">
      <c r="A21" s="35"/>
      <c r="B21" s="36" t="s">
        <v>24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6</v>
      </c>
      <c r="O21" s="35">
        <v>0</v>
      </c>
      <c r="P21" s="35">
        <v>0</v>
      </c>
      <c r="Q21" s="35">
        <v>0</v>
      </c>
      <c r="R21" s="35">
        <f t="shared" si="0"/>
        <v>6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1"/>
  <sheetViews>
    <sheetView workbookViewId="0">
      <selection sqref="A1:O1"/>
    </sheetView>
  </sheetViews>
  <sheetFormatPr baseColWidth="10" defaultRowHeight="15" x14ac:dyDescent="0.25"/>
  <cols>
    <col min="1" max="1" width="17.7109375" bestFit="1" customWidth="1"/>
    <col min="2" max="2" width="3.7109375" style="281" customWidth="1"/>
    <col min="3" max="15" width="5.7109375" customWidth="1"/>
  </cols>
  <sheetData>
    <row r="1" spans="1:18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38" customFormat="1" ht="12.75" customHeight="1" x14ac:dyDescent="0.25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18" s="38" customFormat="1" ht="12.75" customHeight="1" x14ac:dyDescent="0.25">
      <c r="A3" s="399" t="s">
        <v>143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73"/>
      <c r="Q3" s="73"/>
      <c r="R3" s="73"/>
    </row>
    <row r="4" spans="1:18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73"/>
      <c r="Q4" s="73"/>
      <c r="R4" s="73"/>
    </row>
    <row r="5" spans="1:18" s="38" customFormat="1" ht="12.75" customHeight="1" x14ac:dyDescent="0.25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8" s="74" customFormat="1" ht="11.25" customHeight="1" x14ac:dyDescent="0.25">
      <c r="A6" s="40" t="s">
        <v>115</v>
      </c>
      <c r="B6" s="280"/>
      <c r="C6" s="42" t="s">
        <v>146</v>
      </c>
      <c r="D6" s="42" t="s">
        <v>102</v>
      </c>
      <c r="E6" s="42" t="s">
        <v>103</v>
      </c>
      <c r="F6" s="42" t="s">
        <v>104</v>
      </c>
      <c r="G6" s="42" t="s">
        <v>105</v>
      </c>
      <c r="H6" s="42" t="s">
        <v>106</v>
      </c>
      <c r="I6" s="42" t="s">
        <v>107</v>
      </c>
      <c r="J6" s="42" t="s">
        <v>108</v>
      </c>
      <c r="K6" s="42" t="s">
        <v>109</v>
      </c>
      <c r="L6" s="42" t="s">
        <v>110</v>
      </c>
      <c r="M6" s="42" t="s">
        <v>111</v>
      </c>
      <c r="N6" s="42" t="s">
        <v>112</v>
      </c>
      <c r="O6" s="42" t="s">
        <v>19</v>
      </c>
    </row>
    <row r="7" spans="1:18" ht="11.1" customHeight="1" x14ac:dyDescent="0.25">
      <c r="A7" s="71" t="s">
        <v>139</v>
      </c>
      <c r="B7" s="71" t="s">
        <v>23</v>
      </c>
      <c r="C7" s="339" t="s">
        <v>182</v>
      </c>
      <c r="D7" s="339" t="s">
        <v>182</v>
      </c>
      <c r="E7" s="72">
        <v>4</v>
      </c>
      <c r="F7" s="339" t="s">
        <v>182</v>
      </c>
      <c r="G7" s="339" t="s">
        <v>182</v>
      </c>
      <c r="H7" s="339" t="s">
        <v>182</v>
      </c>
      <c r="I7" s="339" t="s">
        <v>182</v>
      </c>
      <c r="J7" s="72">
        <v>4</v>
      </c>
      <c r="K7" s="72">
        <v>27</v>
      </c>
      <c r="L7" s="339" t="s">
        <v>182</v>
      </c>
      <c r="M7" s="72">
        <v>25</v>
      </c>
      <c r="N7" s="72">
        <v>10</v>
      </c>
      <c r="O7" s="277">
        <f>SUM(C7:N7)</f>
        <v>70</v>
      </c>
    </row>
    <row r="8" spans="1:18" ht="11.1" customHeight="1" x14ac:dyDescent="0.25">
      <c r="A8" s="284" t="s">
        <v>139</v>
      </c>
      <c r="B8" s="284" t="s">
        <v>24</v>
      </c>
      <c r="C8" s="340" t="s">
        <v>182</v>
      </c>
      <c r="D8" s="340" t="s">
        <v>182</v>
      </c>
      <c r="E8" s="285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285" t="s">
        <v>182</v>
      </c>
      <c r="K8" s="285">
        <v>2</v>
      </c>
      <c r="L8" s="340" t="s">
        <v>182</v>
      </c>
      <c r="M8" s="285">
        <v>3</v>
      </c>
      <c r="N8" s="285">
        <v>1</v>
      </c>
      <c r="O8" s="278">
        <f>SUM(C8:N8)</f>
        <v>6</v>
      </c>
    </row>
    <row r="9" spans="1:18" ht="11.1" customHeight="1" x14ac:dyDescent="0.25">
      <c r="A9" s="71"/>
      <c r="B9" s="71"/>
      <c r="C9" s="288"/>
      <c r="D9" s="288"/>
      <c r="E9" s="72"/>
      <c r="F9" s="288"/>
      <c r="G9" s="288"/>
      <c r="H9" s="288"/>
      <c r="I9" s="288"/>
      <c r="J9" s="72"/>
      <c r="K9" s="72"/>
      <c r="L9" s="288"/>
      <c r="M9" s="72"/>
      <c r="N9" s="72"/>
      <c r="O9" s="279"/>
    </row>
    <row r="10" spans="1:18" s="38" customFormat="1" ht="9.9499999999999993" customHeight="1" x14ac:dyDescent="0.15">
      <c r="A10" s="46" t="s">
        <v>147</v>
      </c>
      <c r="B10" s="46" t="s">
        <v>23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277">
        <f t="shared" ref="O10:O19" si="0">SUM(C10:N10)</f>
        <v>0</v>
      </c>
    </row>
    <row r="11" spans="1:18" s="38" customFormat="1" ht="9.9499999999999993" customHeight="1" x14ac:dyDescent="0.15">
      <c r="A11" s="46"/>
      <c r="B11" s="46" t="s">
        <v>24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279">
        <f t="shared" si="0"/>
        <v>0</v>
      </c>
    </row>
    <row r="12" spans="1:18" s="38" customFormat="1" ht="9.9499999999999993" customHeight="1" x14ac:dyDescent="0.15">
      <c r="A12" s="46" t="s">
        <v>148</v>
      </c>
      <c r="B12" s="46" t="s">
        <v>23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279">
        <f t="shared" si="0"/>
        <v>0</v>
      </c>
    </row>
    <row r="13" spans="1:18" s="38" customFormat="1" ht="9.9499999999999993" customHeight="1" x14ac:dyDescent="0.15">
      <c r="A13" s="46"/>
      <c r="B13" s="46" t="s">
        <v>24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279">
        <f t="shared" si="0"/>
        <v>0</v>
      </c>
    </row>
    <row r="14" spans="1:18" s="38" customFormat="1" ht="9.9499999999999993" customHeight="1" x14ac:dyDescent="0.15">
      <c r="A14" s="46" t="s">
        <v>149</v>
      </c>
      <c r="B14" s="46" t="s">
        <v>23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279">
        <f t="shared" si="0"/>
        <v>0</v>
      </c>
    </row>
    <row r="15" spans="1:18" s="38" customFormat="1" ht="9.9499999999999993" customHeight="1" x14ac:dyDescent="0.15">
      <c r="A15" s="46"/>
      <c r="B15" s="46" t="s">
        <v>24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279">
        <f t="shared" si="0"/>
        <v>0</v>
      </c>
    </row>
    <row r="16" spans="1:18" s="38" customFormat="1" ht="9.9499999999999993" customHeight="1" x14ac:dyDescent="0.15">
      <c r="A16" s="46" t="s">
        <v>97</v>
      </c>
      <c r="B16" s="46" t="s">
        <v>23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279">
        <f t="shared" si="0"/>
        <v>0</v>
      </c>
    </row>
    <row r="17" spans="1:15" s="38" customFormat="1" ht="9.9499999999999993" customHeight="1" x14ac:dyDescent="0.15">
      <c r="A17" s="46"/>
      <c r="B17" s="46" t="s">
        <v>24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279">
        <f t="shared" si="0"/>
        <v>0</v>
      </c>
    </row>
    <row r="18" spans="1:15" s="38" customFormat="1" ht="9.9499999999999993" customHeight="1" x14ac:dyDescent="0.15">
      <c r="A18" s="46" t="s">
        <v>98</v>
      </c>
      <c r="B18" s="46" t="s">
        <v>23</v>
      </c>
      <c r="C18" s="48">
        <v>0</v>
      </c>
      <c r="D18" s="48">
        <v>0</v>
      </c>
      <c r="E18" s="48">
        <v>4</v>
      </c>
      <c r="F18" s="48">
        <v>0</v>
      </c>
      <c r="G18" s="48">
        <v>0</v>
      </c>
      <c r="H18" s="48">
        <v>0</v>
      </c>
      <c r="I18" s="48">
        <v>0</v>
      </c>
      <c r="J18" s="48">
        <v>4</v>
      </c>
      <c r="K18" s="48">
        <v>27</v>
      </c>
      <c r="L18" s="48">
        <v>0</v>
      </c>
      <c r="M18" s="48">
        <v>25</v>
      </c>
      <c r="N18" s="48">
        <v>10</v>
      </c>
      <c r="O18" s="279">
        <f t="shared" si="0"/>
        <v>70</v>
      </c>
    </row>
    <row r="19" spans="1:15" s="38" customFormat="1" ht="9.9499999999999993" customHeight="1" x14ac:dyDescent="0.15">
      <c r="A19" s="46"/>
      <c r="B19" s="46" t="s">
        <v>24</v>
      </c>
      <c r="C19" s="286">
        <v>0</v>
      </c>
      <c r="D19" s="286">
        <v>0</v>
      </c>
      <c r="E19" s="286">
        <v>0</v>
      </c>
      <c r="F19" s="286">
        <v>0</v>
      </c>
      <c r="G19" s="286">
        <v>0</v>
      </c>
      <c r="H19" s="286">
        <v>0</v>
      </c>
      <c r="I19" s="286">
        <v>0</v>
      </c>
      <c r="J19" s="286">
        <v>0</v>
      </c>
      <c r="K19" s="286">
        <v>2</v>
      </c>
      <c r="L19" s="286">
        <v>0</v>
      </c>
      <c r="M19" s="286">
        <v>3</v>
      </c>
      <c r="N19" s="286">
        <v>1</v>
      </c>
      <c r="O19" s="278">
        <f t="shared" si="0"/>
        <v>6</v>
      </c>
    </row>
    <row r="20" spans="1:15" s="38" customFormat="1" ht="9.9499999999999993" customHeight="1" x14ac:dyDescent="0.25">
      <c r="A20" s="32" t="s">
        <v>99</v>
      </c>
      <c r="B20" s="282" t="s">
        <v>23</v>
      </c>
      <c r="C20" s="255">
        <f>SUM(C10+C12+C14+C16+C18)</f>
        <v>0</v>
      </c>
      <c r="D20" s="255">
        <f t="shared" ref="D20:M20" si="1">SUM(D10+D12+D14+D16+D18)</f>
        <v>0</v>
      </c>
      <c r="E20" s="255">
        <f t="shared" si="1"/>
        <v>4</v>
      </c>
      <c r="F20" s="255">
        <f t="shared" si="1"/>
        <v>0</v>
      </c>
      <c r="G20" s="255">
        <f t="shared" si="1"/>
        <v>0</v>
      </c>
      <c r="H20" s="255">
        <f t="shared" si="1"/>
        <v>0</v>
      </c>
      <c r="I20" s="255">
        <f t="shared" si="1"/>
        <v>0</v>
      </c>
      <c r="J20" s="255">
        <f t="shared" si="1"/>
        <v>4</v>
      </c>
      <c r="K20" s="255">
        <f t="shared" si="1"/>
        <v>27</v>
      </c>
      <c r="L20" s="255">
        <f t="shared" si="1"/>
        <v>0</v>
      </c>
      <c r="M20" s="255">
        <f t="shared" si="1"/>
        <v>25</v>
      </c>
      <c r="N20" s="255">
        <v>10</v>
      </c>
      <c r="O20" s="255">
        <f>SUM(C20:N20)</f>
        <v>70</v>
      </c>
    </row>
    <row r="21" spans="1:15" s="38" customFormat="1" ht="9.9499999999999993" customHeight="1" x14ac:dyDescent="0.25">
      <c r="A21" s="35"/>
      <c r="B21" s="283" t="s">
        <v>24</v>
      </c>
      <c r="C21" s="54">
        <f>SUM(C11+C13+C15+C17+C19)</f>
        <v>0</v>
      </c>
      <c r="D21" s="54">
        <f t="shared" ref="D21:N21" si="2">SUM(D11+D13+D15+D17+D19)</f>
        <v>0</v>
      </c>
      <c r="E21" s="54">
        <f t="shared" si="2"/>
        <v>0</v>
      </c>
      <c r="F21" s="54">
        <f t="shared" si="2"/>
        <v>0</v>
      </c>
      <c r="G21" s="54">
        <f t="shared" si="2"/>
        <v>0</v>
      </c>
      <c r="H21" s="54">
        <f t="shared" si="2"/>
        <v>0</v>
      </c>
      <c r="I21" s="54">
        <f t="shared" si="2"/>
        <v>0</v>
      </c>
      <c r="J21" s="54">
        <f t="shared" si="2"/>
        <v>0</v>
      </c>
      <c r="K21" s="54">
        <f t="shared" si="2"/>
        <v>2</v>
      </c>
      <c r="L21" s="54">
        <f t="shared" si="2"/>
        <v>0</v>
      </c>
      <c r="M21" s="54">
        <f t="shared" si="2"/>
        <v>3</v>
      </c>
      <c r="N21" s="54">
        <f t="shared" si="2"/>
        <v>1</v>
      </c>
      <c r="O21" s="54">
        <f>SUM(C21:N21)</f>
        <v>6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"/>
  <sheetViews>
    <sheetView workbookViewId="0">
      <selection sqref="A1:R1"/>
    </sheetView>
  </sheetViews>
  <sheetFormatPr baseColWidth="10" defaultRowHeight="15" x14ac:dyDescent="0.25"/>
  <cols>
    <col min="1" max="1" width="17.85546875" bestFit="1" customWidth="1"/>
    <col min="2" max="2" width="3.7109375" style="237" customWidth="1"/>
    <col min="3" max="18" width="4.7109375" customWidth="1"/>
  </cols>
  <sheetData>
    <row r="1" spans="1:19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9" s="38" customFormat="1" ht="12.75" customHeight="1" x14ac:dyDescent="0.25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9" s="38" customFormat="1" ht="12.75" customHeight="1" x14ac:dyDescent="0.25">
      <c r="A3" s="399" t="s">
        <v>150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9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9" s="38" customFormat="1" ht="12.75" customHeight="1" x14ac:dyDescent="0.25">
      <c r="B5" s="39"/>
    </row>
    <row r="6" spans="1:19" s="79" customFormat="1" ht="12" x14ac:dyDescent="0.25">
      <c r="A6" s="76" t="s">
        <v>115</v>
      </c>
      <c r="B6" s="77"/>
      <c r="C6" s="78" t="s">
        <v>4</v>
      </c>
      <c r="D6" s="78" t="s">
        <v>5</v>
      </c>
      <c r="E6" s="78" t="s">
        <v>6</v>
      </c>
      <c r="F6" s="78" t="s">
        <v>7</v>
      </c>
      <c r="G6" s="78" t="s">
        <v>8</v>
      </c>
      <c r="H6" s="78" t="s">
        <v>9</v>
      </c>
      <c r="I6" s="78" t="s">
        <v>10</v>
      </c>
      <c r="J6" s="78" t="s">
        <v>11</v>
      </c>
      <c r="K6" s="78" t="s">
        <v>12</v>
      </c>
      <c r="L6" s="78" t="s">
        <v>21</v>
      </c>
      <c r="M6" s="78" t="s">
        <v>14</v>
      </c>
      <c r="N6" s="78" t="s">
        <v>15</v>
      </c>
      <c r="O6" s="78" t="s">
        <v>16</v>
      </c>
      <c r="P6" s="78" t="s">
        <v>17</v>
      </c>
      <c r="Q6" s="78" t="s">
        <v>116</v>
      </c>
      <c r="R6" s="78" t="s">
        <v>19</v>
      </c>
    </row>
    <row r="7" spans="1:19" ht="11.1" customHeight="1" x14ac:dyDescent="0.25">
      <c r="A7" s="81" t="s">
        <v>51</v>
      </c>
      <c r="B7" s="80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82" t="s">
        <v>182</v>
      </c>
      <c r="I7" s="339" t="s">
        <v>182</v>
      </c>
      <c r="J7" s="339" t="s">
        <v>182</v>
      </c>
      <c r="K7" s="339" t="s">
        <v>182</v>
      </c>
      <c r="L7" s="82">
        <v>1</v>
      </c>
      <c r="M7" s="339" t="s">
        <v>182</v>
      </c>
      <c r="N7" s="82" t="s">
        <v>182</v>
      </c>
      <c r="O7" s="339" t="s">
        <v>182</v>
      </c>
      <c r="P7" s="82" t="s">
        <v>182</v>
      </c>
      <c r="Q7" s="339" t="s">
        <v>182</v>
      </c>
      <c r="R7" s="277">
        <f t="shared" ref="R7:R14" si="0">SUM(C7:Q7)</f>
        <v>1</v>
      </c>
    </row>
    <row r="8" spans="1:19" ht="11.1" customHeight="1" x14ac:dyDescent="0.25">
      <c r="A8" s="81" t="s">
        <v>51</v>
      </c>
      <c r="B8" s="80" t="s">
        <v>24</v>
      </c>
      <c r="C8" s="339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82" t="s">
        <v>182</v>
      </c>
      <c r="I8" s="339" t="s">
        <v>182</v>
      </c>
      <c r="J8" s="339" t="s">
        <v>182</v>
      </c>
      <c r="K8" s="339" t="s">
        <v>182</v>
      </c>
      <c r="L8" s="82" t="s">
        <v>182</v>
      </c>
      <c r="M8" s="339" t="s">
        <v>182</v>
      </c>
      <c r="N8" s="82" t="s">
        <v>182</v>
      </c>
      <c r="O8" s="339" t="s">
        <v>182</v>
      </c>
      <c r="P8" s="82" t="s">
        <v>182</v>
      </c>
      <c r="Q8" s="339" t="s">
        <v>182</v>
      </c>
      <c r="R8" s="277">
        <f t="shared" si="0"/>
        <v>0</v>
      </c>
    </row>
    <row r="9" spans="1:19" ht="11.1" customHeight="1" x14ac:dyDescent="0.25">
      <c r="A9" s="81" t="s">
        <v>57</v>
      </c>
      <c r="B9" s="80" t="s">
        <v>23</v>
      </c>
      <c r="C9" s="339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82" t="s">
        <v>182</v>
      </c>
      <c r="I9" s="339" t="s">
        <v>182</v>
      </c>
      <c r="J9" s="339" t="s">
        <v>182</v>
      </c>
      <c r="K9" s="339" t="s">
        <v>182</v>
      </c>
      <c r="L9" s="82">
        <v>2</v>
      </c>
      <c r="M9" s="339" t="s">
        <v>182</v>
      </c>
      <c r="N9" s="82" t="s">
        <v>182</v>
      </c>
      <c r="O9" s="339" t="s">
        <v>182</v>
      </c>
      <c r="P9" s="339" t="s">
        <v>182</v>
      </c>
      <c r="Q9" s="339" t="s">
        <v>182</v>
      </c>
      <c r="R9" s="277">
        <f t="shared" si="0"/>
        <v>2</v>
      </c>
    </row>
    <row r="10" spans="1:19" ht="11.1" customHeight="1" x14ac:dyDescent="0.25">
      <c r="A10" s="396" t="s">
        <v>57</v>
      </c>
      <c r="B10" s="305" t="s">
        <v>24</v>
      </c>
      <c r="C10" s="340" t="s">
        <v>182</v>
      </c>
      <c r="D10" s="340" t="s">
        <v>182</v>
      </c>
      <c r="E10" s="340" t="s">
        <v>182</v>
      </c>
      <c r="F10" s="340" t="s">
        <v>182</v>
      </c>
      <c r="G10" s="340" t="s">
        <v>182</v>
      </c>
      <c r="H10" s="306" t="s">
        <v>182</v>
      </c>
      <c r="I10" s="340" t="s">
        <v>182</v>
      </c>
      <c r="J10" s="340" t="s">
        <v>182</v>
      </c>
      <c r="K10" s="340" t="s">
        <v>182</v>
      </c>
      <c r="L10" s="306">
        <v>1</v>
      </c>
      <c r="M10" s="340" t="s">
        <v>182</v>
      </c>
      <c r="N10" s="306" t="s">
        <v>182</v>
      </c>
      <c r="O10" s="340" t="s">
        <v>182</v>
      </c>
      <c r="P10" s="340" t="s">
        <v>182</v>
      </c>
      <c r="Q10" s="340" t="s">
        <v>182</v>
      </c>
      <c r="R10" s="278">
        <f t="shared" si="0"/>
        <v>1</v>
      </c>
    </row>
    <row r="11" spans="1:19" ht="11.1" customHeight="1" x14ac:dyDescent="0.25">
      <c r="A11" s="81"/>
      <c r="B11" s="80"/>
      <c r="C11" s="288"/>
      <c r="D11" s="288"/>
      <c r="E11" s="288"/>
      <c r="F11" s="288"/>
      <c r="G11" s="288"/>
      <c r="H11" s="82"/>
      <c r="I11" s="288"/>
      <c r="J11" s="288"/>
      <c r="K11" s="288"/>
      <c r="L11" s="82"/>
      <c r="M11" s="288"/>
      <c r="N11" s="82"/>
      <c r="O11" s="288"/>
      <c r="P11" s="82"/>
      <c r="Q11" s="288"/>
      <c r="R11" s="279"/>
    </row>
    <row r="12" spans="1:19" s="38" customFormat="1" ht="9.9499999999999993" customHeight="1" x14ac:dyDescent="0.25">
      <c r="A12" s="83" t="s">
        <v>147</v>
      </c>
      <c r="B12" s="84" t="s">
        <v>23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70">
        <v>0</v>
      </c>
      <c r="Q12" s="86">
        <v>0</v>
      </c>
      <c r="R12" s="70">
        <f t="shared" si="0"/>
        <v>0</v>
      </c>
      <c r="S12" s="87"/>
    </row>
    <row r="13" spans="1:19" s="38" customFormat="1" ht="9.9499999999999993" customHeight="1" x14ac:dyDescent="0.25">
      <c r="A13" s="83"/>
      <c r="B13" s="84" t="s">
        <v>24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70">
        <v>0</v>
      </c>
      <c r="Q13" s="86">
        <v>0</v>
      </c>
      <c r="R13" s="70">
        <f t="shared" si="0"/>
        <v>0</v>
      </c>
      <c r="S13" s="87"/>
    </row>
    <row r="14" spans="1:19" s="38" customFormat="1" ht="9.9499999999999993" customHeight="1" x14ac:dyDescent="0.25">
      <c r="A14" s="83" t="s">
        <v>95</v>
      </c>
      <c r="B14" s="84" t="s">
        <v>23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3</v>
      </c>
      <c r="M14" s="85">
        <v>0</v>
      </c>
      <c r="N14" s="85">
        <v>0</v>
      </c>
      <c r="O14" s="85">
        <v>0</v>
      </c>
      <c r="P14" s="70">
        <v>0</v>
      </c>
      <c r="Q14" s="70">
        <v>0</v>
      </c>
      <c r="R14" s="70">
        <f t="shared" si="0"/>
        <v>3</v>
      </c>
    </row>
    <row r="15" spans="1:19" s="38" customFormat="1" ht="9.9499999999999993" customHeight="1" x14ac:dyDescent="0.25">
      <c r="A15" s="83"/>
      <c r="B15" s="84" t="s">
        <v>24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1</v>
      </c>
      <c r="M15" s="85">
        <v>0</v>
      </c>
      <c r="N15" s="85">
        <v>0</v>
      </c>
      <c r="O15" s="85">
        <v>0</v>
      </c>
      <c r="P15" s="70">
        <v>0</v>
      </c>
      <c r="Q15" s="70">
        <v>0</v>
      </c>
      <c r="R15" s="70">
        <v>1</v>
      </c>
    </row>
    <row r="16" spans="1:19" s="38" customFormat="1" ht="9.9499999999999993" customHeight="1" x14ac:dyDescent="0.25">
      <c r="A16" s="38" t="s">
        <v>96</v>
      </c>
      <c r="B16" s="84" t="s">
        <v>23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</row>
    <row r="17" spans="1:18" s="38" customFormat="1" ht="9.9499999999999993" customHeight="1" x14ac:dyDescent="0.25">
      <c r="B17" s="84" t="s">
        <v>24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</row>
    <row r="18" spans="1:18" s="38" customFormat="1" ht="9.9499999999999993" customHeight="1" x14ac:dyDescent="0.25">
      <c r="A18" s="38" t="s">
        <v>97</v>
      </c>
      <c r="B18" s="84" t="s">
        <v>23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</row>
    <row r="19" spans="1:18" s="38" customFormat="1" ht="9.9499999999999993" customHeight="1" x14ac:dyDescent="0.25">
      <c r="B19" s="84" t="s">
        <v>24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</row>
    <row r="20" spans="1:18" s="38" customFormat="1" ht="9.9499999999999993" customHeight="1" x14ac:dyDescent="0.25">
      <c r="A20" s="38" t="s">
        <v>98</v>
      </c>
      <c r="B20" s="84" t="s">
        <v>23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1:18" s="38" customFormat="1" ht="9.9499999999999993" customHeight="1" x14ac:dyDescent="0.25">
      <c r="B21" s="84" t="s">
        <v>24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1:18" s="38" customFormat="1" ht="11.25" customHeight="1" x14ac:dyDescent="0.25">
      <c r="A22" s="32" t="s">
        <v>99</v>
      </c>
      <c r="B22" s="88" t="s">
        <v>23</v>
      </c>
      <c r="C22" s="53">
        <f>SUM(C12+C14+C16+C18+C20)</f>
        <v>0</v>
      </c>
      <c r="D22" s="53">
        <f t="shared" ref="D22:R22" si="1">SUM(D12+D14+D16+D18+D20)</f>
        <v>0</v>
      </c>
      <c r="E22" s="53">
        <f t="shared" si="1"/>
        <v>0</v>
      </c>
      <c r="F22" s="53">
        <f t="shared" si="1"/>
        <v>0</v>
      </c>
      <c r="G22" s="53">
        <f t="shared" si="1"/>
        <v>0</v>
      </c>
      <c r="H22" s="53">
        <f t="shared" si="1"/>
        <v>0</v>
      </c>
      <c r="I22" s="53">
        <f t="shared" si="1"/>
        <v>0</v>
      </c>
      <c r="J22" s="53">
        <f t="shared" si="1"/>
        <v>0</v>
      </c>
      <c r="K22" s="53">
        <f t="shared" si="1"/>
        <v>0</v>
      </c>
      <c r="L22" s="53">
        <f t="shared" si="1"/>
        <v>3</v>
      </c>
      <c r="M22" s="53">
        <f t="shared" si="1"/>
        <v>0</v>
      </c>
      <c r="N22" s="53">
        <f t="shared" si="1"/>
        <v>0</v>
      </c>
      <c r="O22" s="53">
        <f t="shared" si="1"/>
        <v>0</v>
      </c>
      <c r="P22" s="53">
        <f t="shared" si="1"/>
        <v>0</v>
      </c>
      <c r="Q22" s="53">
        <f t="shared" si="1"/>
        <v>0</v>
      </c>
      <c r="R22" s="53">
        <f t="shared" si="1"/>
        <v>3</v>
      </c>
    </row>
    <row r="23" spans="1:18" s="38" customFormat="1" ht="11.25" customHeight="1" x14ac:dyDescent="0.25">
      <c r="A23" s="35"/>
      <c r="B23" s="89" t="s">
        <v>24</v>
      </c>
      <c r="C23" s="54">
        <f>SUM(C13+C15+C17+C19+C21)</f>
        <v>0</v>
      </c>
      <c r="D23" s="54">
        <f t="shared" ref="D23:Q23" si="2">SUM(D13+D15+D17+D19+D21)</f>
        <v>0</v>
      </c>
      <c r="E23" s="54">
        <f t="shared" si="2"/>
        <v>0</v>
      </c>
      <c r="F23" s="54">
        <f t="shared" si="2"/>
        <v>0</v>
      </c>
      <c r="G23" s="54">
        <f t="shared" si="2"/>
        <v>0</v>
      </c>
      <c r="H23" s="54">
        <f t="shared" si="2"/>
        <v>0</v>
      </c>
      <c r="I23" s="54">
        <f t="shared" si="2"/>
        <v>0</v>
      </c>
      <c r="J23" s="54">
        <f t="shared" si="2"/>
        <v>0</v>
      </c>
      <c r="K23" s="54">
        <f t="shared" si="2"/>
        <v>0</v>
      </c>
      <c r="L23" s="54">
        <f t="shared" si="2"/>
        <v>1</v>
      </c>
      <c r="M23" s="54">
        <f t="shared" si="2"/>
        <v>0</v>
      </c>
      <c r="N23" s="54">
        <f t="shared" si="2"/>
        <v>0</v>
      </c>
      <c r="O23" s="54">
        <f t="shared" si="2"/>
        <v>0</v>
      </c>
      <c r="P23" s="54">
        <f t="shared" si="2"/>
        <v>0</v>
      </c>
      <c r="Q23" s="54">
        <f t="shared" si="2"/>
        <v>0</v>
      </c>
      <c r="R23" s="54">
        <v>1</v>
      </c>
    </row>
    <row r="27" spans="1:18" x14ac:dyDescent="0.25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</row>
    <row r="28" spans="1:18" x14ac:dyDescent="0.25">
      <c r="A28" s="290"/>
      <c r="B28" s="304"/>
      <c r="C28" s="290"/>
      <c r="D28" s="291"/>
      <c r="E28" s="292"/>
      <c r="F28" s="292"/>
      <c r="G28" s="292"/>
      <c r="H28" s="292"/>
      <c r="I28" s="292"/>
      <c r="J28" s="292"/>
      <c r="K28" s="292"/>
      <c r="L28" s="292"/>
      <c r="M28" s="291"/>
      <c r="N28" s="292"/>
      <c r="O28" s="292"/>
      <c r="P28" s="291"/>
      <c r="Q28" s="292"/>
      <c r="R28" s="292"/>
    </row>
    <row r="29" spans="1:18" x14ac:dyDescent="0.25">
      <c r="A29" s="290"/>
      <c r="B29" s="304"/>
      <c r="C29" s="290"/>
      <c r="D29" s="291"/>
      <c r="E29" s="292"/>
      <c r="F29" s="292"/>
      <c r="G29" s="292"/>
      <c r="H29" s="292"/>
      <c r="I29" s="292"/>
      <c r="J29" s="292"/>
      <c r="K29" s="292"/>
      <c r="L29" s="292"/>
      <c r="M29" s="291"/>
      <c r="N29" s="292"/>
      <c r="O29" s="292"/>
      <c r="P29" s="291"/>
      <c r="Q29" s="292"/>
      <c r="R29" s="292"/>
    </row>
    <row r="30" spans="1:18" x14ac:dyDescent="0.25">
      <c r="A30" s="290"/>
      <c r="B30" s="304"/>
      <c r="C30" s="290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</row>
    <row r="31" spans="1:18" x14ac:dyDescent="0.25">
      <c r="A31" s="290"/>
      <c r="B31" s="304"/>
      <c r="C31" s="290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</row>
    <row r="32" spans="1:18" x14ac:dyDescent="0.25">
      <c r="A32" s="290"/>
      <c r="B32" s="304"/>
      <c r="C32" s="290"/>
      <c r="D32" s="292"/>
      <c r="E32" s="292"/>
      <c r="F32" s="292"/>
      <c r="G32" s="292"/>
      <c r="H32" s="292"/>
      <c r="I32" s="292"/>
      <c r="J32" s="291"/>
      <c r="K32" s="292"/>
      <c r="L32" s="292"/>
      <c r="M32" s="291"/>
      <c r="N32" s="292"/>
      <c r="O32" s="292"/>
      <c r="P32" s="292"/>
      <c r="Q32" s="292"/>
      <c r="R32" s="292"/>
    </row>
    <row r="33" spans="1:18" x14ac:dyDescent="0.25">
      <c r="A33" s="290"/>
      <c r="B33" s="304"/>
      <c r="C33" s="290"/>
      <c r="D33" s="292"/>
      <c r="E33" s="292"/>
      <c r="F33" s="292"/>
      <c r="G33" s="292"/>
      <c r="H33" s="292"/>
      <c r="I33" s="292"/>
      <c r="J33" s="291"/>
      <c r="K33" s="292"/>
      <c r="L33" s="292"/>
      <c r="M33" s="291"/>
      <c r="N33" s="292"/>
      <c r="O33" s="292"/>
      <c r="P33" s="292"/>
      <c r="Q33" s="292"/>
      <c r="R33" s="292"/>
    </row>
    <row r="34" spans="1:18" x14ac:dyDescent="0.25">
      <c r="A34" s="290"/>
      <c r="B34" s="304"/>
      <c r="C34" s="290"/>
      <c r="D34" s="292"/>
      <c r="E34" s="292"/>
      <c r="F34" s="292"/>
      <c r="G34" s="292"/>
      <c r="H34" s="292"/>
      <c r="I34" s="292"/>
      <c r="J34" s="291"/>
      <c r="K34" s="291"/>
      <c r="L34" s="292"/>
      <c r="M34" s="291"/>
      <c r="N34" s="292"/>
      <c r="O34" s="292"/>
      <c r="P34" s="292"/>
      <c r="Q34" s="292"/>
      <c r="R34" s="292"/>
    </row>
    <row r="35" spans="1:18" x14ac:dyDescent="0.25">
      <c r="A35" s="290"/>
      <c r="B35" s="304"/>
      <c r="C35" s="290"/>
      <c r="D35" s="292"/>
      <c r="E35" s="292"/>
      <c r="F35" s="292"/>
      <c r="G35" s="292"/>
      <c r="H35" s="292"/>
      <c r="I35" s="292"/>
      <c r="J35" s="291"/>
      <c r="K35" s="291"/>
      <c r="L35" s="292"/>
      <c r="M35" s="291"/>
      <c r="N35" s="292"/>
      <c r="O35" s="292"/>
      <c r="P35" s="292"/>
      <c r="Q35" s="292"/>
      <c r="R35" s="292"/>
    </row>
    <row r="36" spans="1:18" x14ac:dyDescent="0.25">
      <c r="A36" s="290"/>
      <c r="B36" s="304"/>
      <c r="C36" s="290"/>
      <c r="D36" s="291"/>
      <c r="E36" s="292"/>
      <c r="F36" s="292"/>
      <c r="G36" s="292"/>
      <c r="H36" s="292"/>
      <c r="I36" s="291"/>
      <c r="J36" s="291"/>
      <c r="K36" s="291"/>
      <c r="L36" s="292"/>
      <c r="M36" s="291"/>
      <c r="N36" s="292"/>
      <c r="O36" s="292"/>
      <c r="P36" s="292"/>
      <c r="Q36" s="292"/>
      <c r="R36" s="292"/>
    </row>
    <row r="37" spans="1:18" x14ac:dyDescent="0.25">
      <c r="A37" s="290"/>
      <c r="B37" s="304"/>
      <c r="C37" s="290"/>
      <c r="D37" s="291"/>
      <c r="E37" s="292"/>
      <c r="F37" s="292"/>
      <c r="G37" s="292"/>
      <c r="H37" s="292"/>
      <c r="I37" s="291"/>
      <c r="J37" s="291"/>
      <c r="K37" s="291"/>
      <c r="L37" s="292"/>
      <c r="M37" s="291"/>
      <c r="N37" s="292"/>
      <c r="O37" s="292"/>
      <c r="P37" s="292"/>
      <c r="Q37" s="292"/>
      <c r="R37" s="29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"/>
  <sheetViews>
    <sheetView workbookViewId="0">
      <selection sqref="A1:O1"/>
    </sheetView>
  </sheetViews>
  <sheetFormatPr baseColWidth="10" defaultRowHeight="15" x14ac:dyDescent="0.25"/>
  <cols>
    <col min="1" max="1" width="17.85546875" bestFit="1" customWidth="1"/>
    <col min="2" max="2" width="3.7109375" style="237" customWidth="1"/>
    <col min="3" max="15" width="5.7109375" customWidth="1"/>
  </cols>
  <sheetData>
    <row r="1" spans="1:18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38" customFormat="1" ht="12.75" customHeight="1" x14ac:dyDescent="0.25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3" spans="1:18" s="38" customFormat="1" ht="12.75" customHeight="1" x14ac:dyDescent="0.25">
      <c r="A3" s="399" t="s">
        <v>151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</row>
    <row r="4" spans="1:18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</row>
    <row r="5" spans="1:18" s="38" customFormat="1" ht="12.75" customHeight="1" x14ac:dyDescent="0.25">
      <c r="B5" s="39"/>
    </row>
    <row r="6" spans="1:18" s="74" customFormat="1" ht="11.25" customHeight="1" x14ac:dyDescent="0.25">
      <c r="A6" s="90" t="s">
        <v>115</v>
      </c>
      <c r="B6" s="91"/>
      <c r="C6" s="92" t="s">
        <v>101</v>
      </c>
      <c r="D6" s="92" t="s">
        <v>141</v>
      </c>
      <c r="E6" s="92" t="s">
        <v>103</v>
      </c>
      <c r="F6" s="92" t="s">
        <v>104</v>
      </c>
      <c r="G6" s="92" t="s">
        <v>105</v>
      </c>
      <c r="H6" s="92" t="s">
        <v>106</v>
      </c>
      <c r="I6" s="92" t="s">
        <v>107</v>
      </c>
      <c r="J6" s="92" t="s">
        <v>108</v>
      </c>
      <c r="K6" s="92" t="s">
        <v>109</v>
      </c>
      <c r="L6" s="92" t="s">
        <v>110</v>
      </c>
      <c r="M6" s="92" t="s">
        <v>111</v>
      </c>
      <c r="N6" s="92" t="s">
        <v>112</v>
      </c>
      <c r="O6" s="5" t="s">
        <v>19</v>
      </c>
    </row>
    <row r="7" spans="1:18" s="94" customFormat="1" ht="11.1" customHeight="1" x14ac:dyDescent="0.25">
      <c r="A7" s="95" t="s">
        <v>51</v>
      </c>
      <c r="B7" s="93" t="s">
        <v>23</v>
      </c>
      <c r="C7" s="238" t="s">
        <v>182</v>
      </c>
      <c r="D7" s="238" t="s">
        <v>182</v>
      </c>
      <c r="E7" s="96" t="s">
        <v>182</v>
      </c>
      <c r="F7" s="238" t="s">
        <v>182</v>
      </c>
      <c r="G7" s="96" t="s">
        <v>182</v>
      </c>
      <c r="H7" s="96">
        <v>1</v>
      </c>
      <c r="I7" s="238" t="s">
        <v>182</v>
      </c>
      <c r="J7" s="238" t="s">
        <v>182</v>
      </c>
      <c r="K7" s="238" t="s">
        <v>182</v>
      </c>
      <c r="L7" s="238" t="s">
        <v>182</v>
      </c>
      <c r="M7" s="238" t="s">
        <v>182</v>
      </c>
      <c r="N7" s="238" t="s">
        <v>182</v>
      </c>
      <c r="O7" s="310">
        <f>SUM(C7:N7)</f>
        <v>1</v>
      </c>
    </row>
    <row r="8" spans="1:18" s="94" customFormat="1" ht="11.1" customHeight="1" x14ac:dyDescent="0.25">
      <c r="A8" s="95" t="s">
        <v>51</v>
      </c>
      <c r="B8" s="93" t="s">
        <v>24</v>
      </c>
      <c r="C8" s="238" t="s">
        <v>182</v>
      </c>
      <c r="D8" s="238" t="s">
        <v>182</v>
      </c>
      <c r="E8" s="96" t="s">
        <v>182</v>
      </c>
      <c r="F8" s="238" t="s">
        <v>182</v>
      </c>
      <c r="G8" s="96" t="s">
        <v>182</v>
      </c>
      <c r="H8" s="96" t="s">
        <v>182</v>
      </c>
      <c r="I8" s="238" t="s">
        <v>182</v>
      </c>
      <c r="J8" s="238" t="s">
        <v>182</v>
      </c>
      <c r="K8" s="238" t="s">
        <v>182</v>
      </c>
      <c r="L8" s="238" t="s">
        <v>182</v>
      </c>
      <c r="M8" s="238" t="s">
        <v>182</v>
      </c>
      <c r="N8" s="238" t="s">
        <v>182</v>
      </c>
      <c r="O8" s="310">
        <f>SUM(C8:N8)</f>
        <v>0</v>
      </c>
    </row>
    <row r="9" spans="1:18" s="94" customFormat="1" ht="11.1" customHeight="1" x14ac:dyDescent="0.25">
      <c r="A9" s="95" t="s">
        <v>57</v>
      </c>
      <c r="B9" s="93" t="s">
        <v>23</v>
      </c>
      <c r="C9" s="247" t="s">
        <v>182</v>
      </c>
      <c r="D9" s="247" t="s">
        <v>182</v>
      </c>
      <c r="E9" s="96">
        <v>2</v>
      </c>
      <c r="F9" s="247" t="s">
        <v>182</v>
      </c>
      <c r="G9" s="96" t="s">
        <v>182</v>
      </c>
      <c r="H9" s="96" t="s">
        <v>182</v>
      </c>
      <c r="I9" s="247" t="s">
        <v>182</v>
      </c>
      <c r="J9" s="247" t="s">
        <v>182</v>
      </c>
      <c r="K9" s="247" t="s">
        <v>182</v>
      </c>
      <c r="L9" s="247" t="s">
        <v>182</v>
      </c>
      <c r="M9" s="247" t="s">
        <v>182</v>
      </c>
      <c r="N9" s="247" t="s">
        <v>182</v>
      </c>
      <c r="O9" s="312">
        <f>SUM(C9:N9)</f>
        <v>2</v>
      </c>
    </row>
    <row r="10" spans="1:18" s="94" customFormat="1" ht="11.1" customHeight="1" x14ac:dyDescent="0.25">
      <c r="A10" s="397" t="s">
        <v>57</v>
      </c>
      <c r="B10" s="308" t="s">
        <v>24</v>
      </c>
      <c r="C10" s="243" t="s">
        <v>182</v>
      </c>
      <c r="D10" s="243" t="s">
        <v>182</v>
      </c>
      <c r="E10" s="309">
        <v>1</v>
      </c>
      <c r="F10" s="243" t="s">
        <v>182</v>
      </c>
      <c r="G10" s="309" t="s">
        <v>182</v>
      </c>
      <c r="H10" s="309" t="s">
        <v>182</v>
      </c>
      <c r="I10" s="243" t="s">
        <v>182</v>
      </c>
      <c r="J10" s="243" t="s">
        <v>182</v>
      </c>
      <c r="K10" s="243" t="s">
        <v>182</v>
      </c>
      <c r="L10" s="243" t="s">
        <v>182</v>
      </c>
      <c r="M10" s="243" t="s">
        <v>182</v>
      </c>
      <c r="N10" s="243" t="s">
        <v>182</v>
      </c>
      <c r="O10" s="311">
        <f>SUM(C10:N10)</f>
        <v>1</v>
      </c>
    </row>
    <row r="11" spans="1:18" s="94" customFormat="1" ht="11.1" customHeight="1" x14ac:dyDescent="0.25">
      <c r="A11" s="307"/>
      <c r="B11" s="93"/>
      <c r="C11" s="247"/>
      <c r="D11" s="247"/>
      <c r="E11" s="96"/>
      <c r="F11" s="247"/>
      <c r="G11" s="96"/>
      <c r="H11" s="96"/>
      <c r="I11" s="247"/>
      <c r="J11" s="247"/>
      <c r="K11" s="247"/>
      <c r="L11" s="247"/>
      <c r="M11" s="247"/>
      <c r="N11" s="247"/>
      <c r="O11" s="312"/>
    </row>
    <row r="12" spans="1:18" s="38" customFormat="1" ht="11.25" customHeight="1" x14ac:dyDescent="0.25">
      <c r="A12" s="97" t="s">
        <v>94</v>
      </c>
      <c r="B12" s="98" t="s">
        <v>23</v>
      </c>
      <c r="C12" s="99">
        <v>0</v>
      </c>
      <c r="D12" s="99">
        <v>0</v>
      </c>
      <c r="E12" s="99">
        <v>0</v>
      </c>
      <c r="F12" s="100">
        <v>0</v>
      </c>
      <c r="G12" s="99">
        <v>0</v>
      </c>
      <c r="H12" s="100">
        <v>0</v>
      </c>
      <c r="I12" s="99">
        <v>0</v>
      </c>
      <c r="J12" s="99">
        <v>0</v>
      </c>
      <c r="K12" s="99">
        <v>0</v>
      </c>
      <c r="L12" s="70">
        <v>0</v>
      </c>
      <c r="M12" s="70">
        <v>0</v>
      </c>
      <c r="N12" s="70">
        <v>0</v>
      </c>
      <c r="O12" s="70">
        <f>SUM(C12:N12)</f>
        <v>0</v>
      </c>
    </row>
    <row r="13" spans="1:18" s="38" customFormat="1" ht="11.25" customHeight="1" x14ac:dyDescent="0.25">
      <c r="A13" s="97"/>
      <c r="B13" s="98" t="s">
        <v>24</v>
      </c>
      <c r="C13" s="99">
        <v>0</v>
      </c>
      <c r="D13" s="99">
        <v>0</v>
      </c>
      <c r="E13" s="99">
        <v>0</v>
      </c>
      <c r="F13" s="100">
        <v>0</v>
      </c>
      <c r="G13" s="99">
        <v>0</v>
      </c>
      <c r="H13" s="100">
        <v>0</v>
      </c>
      <c r="I13" s="99">
        <v>0</v>
      </c>
      <c r="J13" s="99">
        <v>0</v>
      </c>
      <c r="K13" s="99">
        <v>0</v>
      </c>
      <c r="L13" s="70">
        <v>0</v>
      </c>
      <c r="M13" s="70">
        <v>0</v>
      </c>
      <c r="N13" s="70">
        <v>0</v>
      </c>
      <c r="O13" s="70">
        <f t="shared" ref="O13:O21" si="0">SUM(C13:N13)</f>
        <v>0</v>
      </c>
    </row>
    <row r="14" spans="1:18" s="38" customFormat="1" ht="11.25" customHeight="1" x14ac:dyDescent="0.25">
      <c r="A14" s="97" t="s">
        <v>95</v>
      </c>
      <c r="B14" s="98" t="s">
        <v>23</v>
      </c>
      <c r="C14" s="100">
        <v>0</v>
      </c>
      <c r="D14" s="100">
        <v>0</v>
      </c>
      <c r="E14" s="100">
        <v>2</v>
      </c>
      <c r="F14" s="100">
        <v>0</v>
      </c>
      <c r="G14" s="100">
        <v>0</v>
      </c>
      <c r="H14" s="100">
        <v>1</v>
      </c>
      <c r="I14" s="100">
        <v>0</v>
      </c>
      <c r="J14" s="100">
        <v>0</v>
      </c>
      <c r="K14" s="100">
        <v>0</v>
      </c>
      <c r="L14" s="70">
        <v>0</v>
      </c>
      <c r="M14" s="70">
        <v>0</v>
      </c>
      <c r="N14" s="70">
        <v>0</v>
      </c>
      <c r="O14" s="70">
        <f t="shared" si="0"/>
        <v>3</v>
      </c>
    </row>
    <row r="15" spans="1:18" s="38" customFormat="1" ht="11.25" customHeight="1" x14ac:dyDescent="0.25">
      <c r="A15" s="97"/>
      <c r="B15" s="98" t="s">
        <v>24</v>
      </c>
      <c r="C15" s="100">
        <v>0</v>
      </c>
      <c r="D15" s="100">
        <v>0</v>
      </c>
      <c r="E15" s="100">
        <v>1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70">
        <v>0</v>
      </c>
      <c r="M15" s="70">
        <v>0</v>
      </c>
      <c r="N15" s="70">
        <v>0</v>
      </c>
      <c r="O15" s="70">
        <f t="shared" si="0"/>
        <v>1</v>
      </c>
    </row>
    <row r="16" spans="1:18" s="38" customFormat="1" ht="11.25" customHeight="1" x14ac:dyDescent="0.25">
      <c r="A16" s="38" t="s">
        <v>149</v>
      </c>
      <c r="B16" s="39" t="s">
        <v>23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f t="shared" si="0"/>
        <v>0</v>
      </c>
    </row>
    <row r="17" spans="1:15" s="38" customFormat="1" ht="11.25" customHeight="1" x14ac:dyDescent="0.25">
      <c r="B17" s="39" t="s">
        <v>24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0">
        <f t="shared" si="0"/>
        <v>0</v>
      </c>
    </row>
    <row r="18" spans="1:15" s="38" customFormat="1" ht="11.25" customHeight="1" x14ac:dyDescent="0.25">
      <c r="A18" s="38" t="s">
        <v>97</v>
      </c>
      <c r="B18" s="39" t="s">
        <v>23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0">
        <f t="shared" si="0"/>
        <v>0</v>
      </c>
    </row>
    <row r="19" spans="1:15" s="38" customFormat="1" ht="11.25" customHeight="1" x14ac:dyDescent="0.25">
      <c r="B19" s="39" t="s">
        <v>24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0">
        <f t="shared" si="0"/>
        <v>0</v>
      </c>
    </row>
    <row r="20" spans="1:15" s="38" customFormat="1" ht="11.25" customHeight="1" x14ac:dyDescent="0.25">
      <c r="A20" s="38" t="s">
        <v>98</v>
      </c>
      <c r="B20" s="39" t="s">
        <v>23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70">
        <f t="shared" si="0"/>
        <v>0</v>
      </c>
    </row>
    <row r="21" spans="1:15" s="38" customFormat="1" ht="11.25" customHeight="1" x14ac:dyDescent="0.25">
      <c r="B21" s="39" t="s">
        <v>24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0">
        <f t="shared" si="0"/>
        <v>0</v>
      </c>
    </row>
    <row r="22" spans="1:15" s="38" customFormat="1" ht="11.25" customHeight="1" x14ac:dyDescent="0.25">
      <c r="A22" s="32" t="s">
        <v>99</v>
      </c>
      <c r="B22" s="33" t="s">
        <v>23</v>
      </c>
      <c r="C22" s="32">
        <f>SUM(C12+C14+C16+C18+C20)</f>
        <v>0</v>
      </c>
      <c r="D22" s="32">
        <f t="shared" ref="D22:O22" si="1">SUM(D12+D14+D16+D18+D20)</f>
        <v>0</v>
      </c>
      <c r="E22" s="32">
        <f t="shared" si="1"/>
        <v>2</v>
      </c>
      <c r="F22" s="32">
        <f t="shared" si="1"/>
        <v>0</v>
      </c>
      <c r="G22" s="32">
        <f t="shared" si="1"/>
        <v>0</v>
      </c>
      <c r="H22" s="32">
        <f t="shared" si="1"/>
        <v>1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  <c r="O22" s="32">
        <f t="shared" si="1"/>
        <v>3</v>
      </c>
    </row>
    <row r="23" spans="1:15" s="38" customFormat="1" ht="11.25" customHeight="1" x14ac:dyDescent="0.25">
      <c r="A23" s="35"/>
      <c r="B23" s="36" t="s">
        <v>24</v>
      </c>
      <c r="C23" s="35">
        <f>SUM(C13+C15+C17+C19+C21)</f>
        <v>0</v>
      </c>
      <c r="D23" s="35">
        <f t="shared" ref="D23:O23" si="2">SUM(D13+D15+D17+D19+D21)</f>
        <v>0</v>
      </c>
      <c r="E23" s="35">
        <f t="shared" si="2"/>
        <v>1</v>
      </c>
      <c r="F23" s="35">
        <f t="shared" si="2"/>
        <v>0</v>
      </c>
      <c r="G23" s="35">
        <f t="shared" si="2"/>
        <v>0</v>
      </c>
      <c r="H23" s="35">
        <f t="shared" si="2"/>
        <v>0</v>
      </c>
      <c r="I23" s="35">
        <f t="shared" si="2"/>
        <v>0</v>
      </c>
      <c r="J23" s="35">
        <f t="shared" si="2"/>
        <v>0</v>
      </c>
      <c r="K23" s="35">
        <f t="shared" si="2"/>
        <v>0</v>
      </c>
      <c r="L23" s="35">
        <f t="shared" si="2"/>
        <v>0</v>
      </c>
      <c r="M23" s="35">
        <f t="shared" si="2"/>
        <v>0</v>
      </c>
      <c r="N23" s="35">
        <f t="shared" si="2"/>
        <v>0</v>
      </c>
      <c r="O23" s="35">
        <f t="shared" si="2"/>
        <v>1</v>
      </c>
    </row>
    <row r="24" spans="1:15" s="38" customFormat="1" ht="9" x14ac:dyDescent="0.25">
      <c r="B24" s="39"/>
    </row>
    <row r="27" spans="1:15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</row>
    <row r="28" spans="1:15" x14ac:dyDescent="0.25">
      <c r="A28" s="95"/>
      <c r="B28" s="93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1:15" x14ac:dyDescent="0.25">
      <c r="A29" s="95"/>
      <c r="B29" s="93"/>
      <c r="C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1:15" x14ac:dyDescent="0.25">
      <c r="A30" s="95"/>
      <c r="B30" s="93"/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15" x14ac:dyDescent="0.25">
      <c r="A31" s="95"/>
      <c r="B31" s="93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1:15" x14ac:dyDescent="0.25">
      <c r="A32" s="95"/>
      <c r="B32" s="93"/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5" x14ac:dyDescent="0.25">
      <c r="A33" s="95"/>
      <c r="B33" s="93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1:15" x14ac:dyDescent="0.25">
      <c r="A34" s="95"/>
      <c r="B34" s="93"/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x14ac:dyDescent="0.25">
      <c r="A35" s="95"/>
      <c r="B35" s="93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1:15" x14ac:dyDescent="0.25">
      <c r="A36" s="95"/>
      <c r="B36" s="93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1:15" x14ac:dyDescent="0.25">
      <c r="A37" s="95"/>
      <c r="B37" s="93"/>
      <c r="C37" s="95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9"/>
  <sheetViews>
    <sheetView workbookViewId="0">
      <selection sqref="A1:R1"/>
    </sheetView>
  </sheetViews>
  <sheetFormatPr baseColWidth="10" defaultRowHeight="15" x14ac:dyDescent="0.25"/>
  <cols>
    <col min="1" max="1" width="19.42578125" bestFit="1" customWidth="1"/>
    <col min="2" max="2" width="3.7109375" style="237" customWidth="1"/>
    <col min="3" max="3" width="4.140625" customWidth="1"/>
    <col min="4" max="4" width="4.7109375" customWidth="1"/>
    <col min="5" max="5" width="4.28515625" customWidth="1"/>
    <col min="6" max="6" width="4.7109375" customWidth="1"/>
    <col min="7" max="8" width="5.7109375" customWidth="1"/>
    <col min="9" max="9" width="4.42578125" customWidth="1"/>
    <col min="10" max="18" width="5.7109375" customWidth="1"/>
    <col min="20" max="20" width="17.42578125" bestFit="1" customWidth="1"/>
    <col min="21" max="21" width="3.7109375" customWidth="1"/>
    <col min="22" max="37" width="4.7109375" customWidth="1"/>
  </cols>
  <sheetData>
    <row r="1" spans="1:18" s="38" customFormat="1" ht="12.75" customHeight="1" x14ac:dyDescent="0.25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8" s="38" customFormat="1" ht="12.75" customHeight="1" x14ac:dyDescent="0.25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8" s="38" customFormat="1" ht="12.75" customHeight="1" x14ac:dyDescent="0.25">
      <c r="A3" s="399" t="s">
        <v>152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8" s="38" customFormat="1" ht="12.75" customHeight="1" x14ac:dyDescent="0.25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8" s="38" customFormat="1" ht="12.75" customHeight="1" x14ac:dyDescent="0.25">
      <c r="B5" s="3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s="104" customFormat="1" ht="11.25" customHeight="1" x14ac:dyDescent="0.25">
      <c r="A6" s="101" t="s">
        <v>115</v>
      </c>
      <c r="B6" s="102"/>
      <c r="C6" s="103" t="s">
        <v>4</v>
      </c>
      <c r="D6" s="103" t="s">
        <v>5</v>
      </c>
      <c r="E6" s="103" t="s">
        <v>6</v>
      </c>
      <c r="F6" s="103" t="s">
        <v>7</v>
      </c>
      <c r="G6" s="103" t="s">
        <v>8</v>
      </c>
      <c r="H6" s="103" t="s">
        <v>9</v>
      </c>
      <c r="I6" s="103" t="s">
        <v>10</v>
      </c>
      <c r="J6" s="103" t="s">
        <v>11</v>
      </c>
      <c r="K6" s="103" t="s">
        <v>12</v>
      </c>
      <c r="L6" s="103" t="s">
        <v>21</v>
      </c>
      <c r="M6" s="103" t="s">
        <v>14</v>
      </c>
      <c r="N6" s="103" t="s">
        <v>15</v>
      </c>
      <c r="O6" s="103" t="s">
        <v>16</v>
      </c>
      <c r="P6" s="103" t="s">
        <v>17</v>
      </c>
      <c r="Q6" s="5" t="s">
        <v>18</v>
      </c>
      <c r="R6" s="5" t="s">
        <v>153</v>
      </c>
    </row>
    <row r="7" spans="1:18" ht="11.1" customHeight="1" x14ac:dyDescent="0.25">
      <c r="A7" s="106" t="s">
        <v>26</v>
      </c>
      <c r="B7" s="105" t="s">
        <v>23</v>
      </c>
      <c r="C7" s="238" t="s">
        <v>182</v>
      </c>
      <c r="D7" s="107">
        <v>14</v>
      </c>
      <c r="E7" s="107" t="s">
        <v>182</v>
      </c>
      <c r="F7" s="107" t="s">
        <v>182</v>
      </c>
      <c r="G7" s="107" t="s">
        <v>182</v>
      </c>
      <c r="H7" s="107" t="s">
        <v>182</v>
      </c>
      <c r="I7" s="107" t="s">
        <v>182</v>
      </c>
      <c r="J7" s="107" t="s">
        <v>182</v>
      </c>
      <c r="K7" s="107" t="s">
        <v>182</v>
      </c>
      <c r="L7" s="107" t="s">
        <v>182</v>
      </c>
      <c r="M7" s="107" t="s">
        <v>182</v>
      </c>
      <c r="N7" s="107" t="s">
        <v>182</v>
      </c>
      <c r="O7" s="107" t="s">
        <v>182</v>
      </c>
      <c r="P7" s="107" t="s">
        <v>182</v>
      </c>
      <c r="Q7" s="107" t="s">
        <v>182</v>
      </c>
      <c r="R7" s="245">
        <f>SUM(C7:Q7)</f>
        <v>14</v>
      </c>
    </row>
    <row r="8" spans="1:18" ht="11.1" customHeight="1" x14ac:dyDescent="0.25">
      <c r="A8" s="106" t="s">
        <v>26</v>
      </c>
      <c r="B8" s="105" t="s">
        <v>24</v>
      </c>
      <c r="C8" s="238" t="s">
        <v>182</v>
      </c>
      <c r="D8" s="107">
        <v>14</v>
      </c>
      <c r="E8" s="107" t="s">
        <v>182</v>
      </c>
      <c r="F8" s="107" t="s">
        <v>182</v>
      </c>
      <c r="G8" s="107" t="s">
        <v>182</v>
      </c>
      <c r="H8" s="107" t="s">
        <v>182</v>
      </c>
      <c r="I8" s="107" t="s">
        <v>182</v>
      </c>
      <c r="J8" s="107" t="s">
        <v>182</v>
      </c>
      <c r="K8" s="107" t="s">
        <v>182</v>
      </c>
      <c r="L8" s="107" t="s">
        <v>182</v>
      </c>
      <c r="M8" s="107" t="s">
        <v>182</v>
      </c>
      <c r="N8" s="107" t="s">
        <v>182</v>
      </c>
      <c r="O8" s="107" t="s">
        <v>182</v>
      </c>
      <c r="P8" s="107" t="s">
        <v>182</v>
      </c>
      <c r="Q8" s="107" t="s">
        <v>182</v>
      </c>
      <c r="R8" s="245">
        <f t="shared" ref="R8:R51" si="0">SUM(C8:Q8)</f>
        <v>14</v>
      </c>
    </row>
    <row r="9" spans="1:18" ht="11.1" customHeight="1" x14ac:dyDescent="0.25">
      <c r="A9" s="106" t="s">
        <v>30</v>
      </c>
      <c r="B9" s="105" t="s">
        <v>23</v>
      </c>
      <c r="C9" s="238" t="s">
        <v>182</v>
      </c>
      <c r="D9" s="107" t="s">
        <v>182</v>
      </c>
      <c r="E9" s="107" t="s">
        <v>182</v>
      </c>
      <c r="F9" s="107" t="s">
        <v>182</v>
      </c>
      <c r="G9" s="107" t="s">
        <v>182</v>
      </c>
      <c r="H9" s="107" t="s">
        <v>182</v>
      </c>
      <c r="I9" s="107" t="s">
        <v>182</v>
      </c>
      <c r="J9" s="107" t="s">
        <v>182</v>
      </c>
      <c r="K9" s="107">
        <v>368</v>
      </c>
      <c r="L9" s="107" t="s">
        <v>182</v>
      </c>
      <c r="M9" s="107" t="s">
        <v>182</v>
      </c>
      <c r="N9" s="107" t="s">
        <v>182</v>
      </c>
      <c r="O9" s="107" t="s">
        <v>182</v>
      </c>
      <c r="P9" s="107" t="s">
        <v>182</v>
      </c>
      <c r="Q9" s="107" t="s">
        <v>182</v>
      </c>
      <c r="R9" s="245">
        <f t="shared" si="0"/>
        <v>368</v>
      </c>
    </row>
    <row r="10" spans="1:18" ht="11.1" customHeight="1" x14ac:dyDescent="0.25">
      <c r="A10" s="106" t="s">
        <v>30</v>
      </c>
      <c r="B10" s="105" t="s">
        <v>24</v>
      </c>
      <c r="C10" s="238" t="s">
        <v>182</v>
      </c>
      <c r="D10" s="107" t="s">
        <v>182</v>
      </c>
      <c r="E10" s="107" t="s">
        <v>182</v>
      </c>
      <c r="F10" s="107" t="s">
        <v>182</v>
      </c>
      <c r="G10" s="107" t="s">
        <v>182</v>
      </c>
      <c r="H10" s="107" t="s">
        <v>182</v>
      </c>
      <c r="I10" s="107" t="s">
        <v>182</v>
      </c>
      <c r="J10" s="107" t="s">
        <v>182</v>
      </c>
      <c r="K10" s="107">
        <v>218</v>
      </c>
      <c r="L10" s="107" t="s">
        <v>182</v>
      </c>
      <c r="M10" s="107" t="s">
        <v>182</v>
      </c>
      <c r="N10" s="107" t="s">
        <v>182</v>
      </c>
      <c r="O10" s="107" t="s">
        <v>182</v>
      </c>
      <c r="P10" s="107" t="s">
        <v>182</v>
      </c>
      <c r="Q10" s="107" t="s">
        <v>182</v>
      </c>
      <c r="R10" s="245">
        <f t="shared" si="0"/>
        <v>218</v>
      </c>
    </row>
    <row r="11" spans="1:18" ht="11.1" customHeight="1" x14ac:dyDescent="0.25">
      <c r="A11" s="106" t="s">
        <v>39</v>
      </c>
      <c r="B11" s="105" t="s">
        <v>23</v>
      </c>
      <c r="C11" s="238" t="s">
        <v>182</v>
      </c>
      <c r="D11" s="107">
        <v>15</v>
      </c>
      <c r="E11" s="107" t="s">
        <v>182</v>
      </c>
      <c r="F11" s="107" t="s">
        <v>182</v>
      </c>
      <c r="G11" s="107" t="s">
        <v>182</v>
      </c>
      <c r="H11" s="107" t="s">
        <v>182</v>
      </c>
      <c r="I11" s="107" t="s">
        <v>182</v>
      </c>
      <c r="J11" s="107" t="s">
        <v>182</v>
      </c>
      <c r="K11" s="107">
        <v>31341</v>
      </c>
      <c r="L11" s="107" t="s">
        <v>182</v>
      </c>
      <c r="M11" s="107" t="s">
        <v>182</v>
      </c>
      <c r="N11" s="107" t="s">
        <v>182</v>
      </c>
      <c r="O11" s="107" t="s">
        <v>182</v>
      </c>
      <c r="P11" s="107" t="s">
        <v>182</v>
      </c>
      <c r="Q11" s="107" t="s">
        <v>182</v>
      </c>
      <c r="R11" s="245">
        <f t="shared" si="0"/>
        <v>31356</v>
      </c>
    </row>
    <row r="12" spans="1:18" ht="11.1" customHeight="1" x14ac:dyDescent="0.25">
      <c r="A12" s="313" t="s">
        <v>39</v>
      </c>
      <c r="B12" s="314" t="s">
        <v>24</v>
      </c>
      <c r="C12" s="243" t="s">
        <v>182</v>
      </c>
      <c r="D12" s="315">
        <v>15</v>
      </c>
      <c r="E12" s="315" t="s">
        <v>182</v>
      </c>
      <c r="F12" s="315" t="s">
        <v>182</v>
      </c>
      <c r="G12" s="315" t="s">
        <v>182</v>
      </c>
      <c r="H12" s="315" t="s">
        <v>182</v>
      </c>
      <c r="I12" s="315" t="s">
        <v>182</v>
      </c>
      <c r="J12" s="315" t="s">
        <v>182</v>
      </c>
      <c r="K12" s="315">
        <v>27429</v>
      </c>
      <c r="L12" s="315" t="s">
        <v>182</v>
      </c>
      <c r="M12" s="315" t="s">
        <v>182</v>
      </c>
      <c r="N12" s="315" t="s">
        <v>182</v>
      </c>
      <c r="O12" s="315" t="s">
        <v>182</v>
      </c>
      <c r="P12" s="315" t="s">
        <v>182</v>
      </c>
      <c r="Q12" s="315" t="s">
        <v>182</v>
      </c>
      <c r="R12" s="252">
        <f t="shared" si="0"/>
        <v>27444</v>
      </c>
    </row>
    <row r="13" spans="1:18" ht="11.1" customHeight="1" x14ac:dyDescent="0.25">
      <c r="A13" s="106"/>
      <c r="B13" s="105"/>
      <c r="C13" s="24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258"/>
    </row>
    <row r="14" spans="1:18" ht="11.1" customHeight="1" x14ac:dyDescent="0.25">
      <c r="A14" s="106" t="s">
        <v>60</v>
      </c>
      <c r="B14" s="105" t="s">
        <v>23</v>
      </c>
      <c r="C14" s="238" t="s">
        <v>182</v>
      </c>
      <c r="D14" s="107" t="s">
        <v>182</v>
      </c>
      <c r="E14" s="107" t="s">
        <v>182</v>
      </c>
      <c r="F14" s="107" t="s">
        <v>182</v>
      </c>
      <c r="G14" s="107">
        <v>42</v>
      </c>
      <c r="H14" s="107">
        <v>110</v>
      </c>
      <c r="I14" s="107" t="s">
        <v>182</v>
      </c>
      <c r="J14" s="107" t="s">
        <v>182</v>
      </c>
      <c r="K14" s="107">
        <v>10</v>
      </c>
      <c r="L14" s="107" t="s">
        <v>182</v>
      </c>
      <c r="M14" s="107" t="s">
        <v>182</v>
      </c>
      <c r="N14" s="107">
        <v>450</v>
      </c>
      <c r="O14" s="107" t="s">
        <v>182</v>
      </c>
      <c r="P14" s="107" t="s">
        <v>182</v>
      </c>
      <c r="Q14" s="107" t="s">
        <v>182</v>
      </c>
      <c r="R14" s="245">
        <f t="shared" si="0"/>
        <v>612</v>
      </c>
    </row>
    <row r="15" spans="1:18" ht="11.1" customHeight="1" x14ac:dyDescent="0.25">
      <c r="A15" s="106" t="s">
        <v>60</v>
      </c>
      <c r="B15" s="105" t="s">
        <v>24</v>
      </c>
      <c r="C15" s="238" t="s">
        <v>182</v>
      </c>
      <c r="D15" s="107" t="s">
        <v>182</v>
      </c>
      <c r="E15" s="107" t="s">
        <v>182</v>
      </c>
      <c r="F15" s="107" t="s">
        <v>182</v>
      </c>
      <c r="G15" s="107">
        <v>17</v>
      </c>
      <c r="H15" s="107">
        <v>26</v>
      </c>
      <c r="I15" s="107" t="s">
        <v>182</v>
      </c>
      <c r="J15" s="107" t="s">
        <v>182</v>
      </c>
      <c r="K15" s="107">
        <v>7</v>
      </c>
      <c r="L15" s="107" t="s">
        <v>182</v>
      </c>
      <c r="M15" s="107" t="s">
        <v>182</v>
      </c>
      <c r="N15" s="107">
        <v>188</v>
      </c>
      <c r="O15" s="107" t="s">
        <v>182</v>
      </c>
      <c r="P15" s="107" t="s">
        <v>182</v>
      </c>
      <c r="Q15" s="107" t="s">
        <v>182</v>
      </c>
      <c r="R15" s="245">
        <f t="shared" si="0"/>
        <v>238</v>
      </c>
    </row>
    <row r="16" spans="1:18" ht="11.1" customHeight="1" x14ac:dyDescent="0.25">
      <c r="A16" s="106" t="s">
        <v>61</v>
      </c>
      <c r="B16" s="105" t="s">
        <v>23</v>
      </c>
      <c r="C16" s="238" t="s">
        <v>182</v>
      </c>
      <c r="D16" s="107" t="s">
        <v>182</v>
      </c>
      <c r="E16" s="107" t="s">
        <v>182</v>
      </c>
      <c r="F16" s="107" t="s">
        <v>182</v>
      </c>
      <c r="G16" s="107" t="s">
        <v>182</v>
      </c>
      <c r="H16" s="107" t="s">
        <v>182</v>
      </c>
      <c r="I16" s="107" t="s">
        <v>182</v>
      </c>
      <c r="J16" s="107" t="s">
        <v>182</v>
      </c>
      <c r="K16" s="107">
        <v>623</v>
      </c>
      <c r="L16" s="107" t="s">
        <v>182</v>
      </c>
      <c r="M16" s="107" t="s">
        <v>182</v>
      </c>
      <c r="N16" s="107">
        <v>1767</v>
      </c>
      <c r="O16" s="107" t="s">
        <v>182</v>
      </c>
      <c r="P16" s="107" t="s">
        <v>182</v>
      </c>
      <c r="Q16" s="107" t="s">
        <v>182</v>
      </c>
      <c r="R16" s="245">
        <f t="shared" si="0"/>
        <v>2390</v>
      </c>
    </row>
    <row r="17" spans="1:18" ht="11.1" customHeight="1" x14ac:dyDescent="0.25">
      <c r="A17" s="106" t="s">
        <v>61</v>
      </c>
      <c r="B17" s="105" t="s">
        <v>24</v>
      </c>
      <c r="C17" s="238" t="s">
        <v>182</v>
      </c>
      <c r="D17" s="107" t="s">
        <v>182</v>
      </c>
      <c r="E17" s="107" t="s">
        <v>182</v>
      </c>
      <c r="F17" s="107" t="s">
        <v>182</v>
      </c>
      <c r="G17" s="107" t="s">
        <v>182</v>
      </c>
      <c r="H17" s="107" t="s">
        <v>182</v>
      </c>
      <c r="I17" s="107" t="s">
        <v>182</v>
      </c>
      <c r="J17" s="107" t="s">
        <v>182</v>
      </c>
      <c r="K17" s="107">
        <v>120</v>
      </c>
      <c r="L17" s="107" t="s">
        <v>182</v>
      </c>
      <c r="M17" s="107" t="s">
        <v>182</v>
      </c>
      <c r="N17" s="107">
        <v>315</v>
      </c>
      <c r="O17" s="107" t="s">
        <v>182</v>
      </c>
      <c r="P17" s="107" t="s">
        <v>182</v>
      </c>
      <c r="Q17" s="107" t="s">
        <v>182</v>
      </c>
      <c r="R17" s="245">
        <f t="shared" si="0"/>
        <v>435</v>
      </c>
    </row>
    <row r="18" spans="1:18" ht="11.1" customHeight="1" x14ac:dyDescent="0.25">
      <c r="A18" s="106" t="s">
        <v>130</v>
      </c>
      <c r="B18" s="105" t="s">
        <v>23</v>
      </c>
      <c r="C18" s="238" t="s">
        <v>182</v>
      </c>
      <c r="D18" s="107" t="s">
        <v>182</v>
      </c>
      <c r="E18" s="107" t="s">
        <v>182</v>
      </c>
      <c r="F18" s="107" t="s">
        <v>182</v>
      </c>
      <c r="G18" s="107" t="s">
        <v>182</v>
      </c>
      <c r="H18" s="107" t="s">
        <v>182</v>
      </c>
      <c r="I18" s="107" t="s">
        <v>182</v>
      </c>
      <c r="J18" s="107" t="s">
        <v>182</v>
      </c>
      <c r="K18" s="107" t="s">
        <v>182</v>
      </c>
      <c r="L18" s="107" t="s">
        <v>182</v>
      </c>
      <c r="M18" s="107" t="s">
        <v>182</v>
      </c>
      <c r="N18" s="107">
        <v>14</v>
      </c>
      <c r="O18" s="107" t="s">
        <v>182</v>
      </c>
      <c r="P18" s="107" t="s">
        <v>182</v>
      </c>
      <c r="Q18" s="107" t="s">
        <v>182</v>
      </c>
      <c r="R18" s="245">
        <f t="shared" si="0"/>
        <v>14</v>
      </c>
    </row>
    <row r="19" spans="1:18" ht="11.1" customHeight="1" x14ac:dyDescent="0.25">
      <c r="A19" s="106" t="s">
        <v>130</v>
      </c>
      <c r="B19" s="105" t="s">
        <v>24</v>
      </c>
      <c r="C19" s="238" t="s">
        <v>182</v>
      </c>
      <c r="D19" s="107" t="s">
        <v>182</v>
      </c>
      <c r="E19" s="107" t="s">
        <v>182</v>
      </c>
      <c r="F19" s="107" t="s">
        <v>182</v>
      </c>
      <c r="G19" s="107" t="s">
        <v>182</v>
      </c>
      <c r="H19" s="107" t="s">
        <v>182</v>
      </c>
      <c r="I19" s="107" t="s">
        <v>182</v>
      </c>
      <c r="J19" s="107" t="s">
        <v>182</v>
      </c>
      <c r="K19" s="107" t="s">
        <v>182</v>
      </c>
      <c r="L19" s="107" t="s">
        <v>182</v>
      </c>
      <c r="M19" s="107" t="s">
        <v>182</v>
      </c>
      <c r="N19" s="107">
        <v>3</v>
      </c>
      <c r="O19" s="107" t="s">
        <v>182</v>
      </c>
      <c r="P19" s="107" t="s">
        <v>182</v>
      </c>
      <c r="Q19" s="107" t="s">
        <v>182</v>
      </c>
      <c r="R19" s="245">
        <f t="shared" si="0"/>
        <v>3</v>
      </c>
    </row>
    <row r="20" spans="1:18" ht="11.1" customHeight="1" x14ac:dyDescent="0.25">
      <c r="A20" s="106" t="s">
        <v>64</v>
      </c>
      <c r="B20" s="105" t="s">
        <v>23</v>
      </c>
      <c r="C20" s="238" t="s">
        <v>182</v>
      </c>
      <c r="D20" s="107" t="s">
        <v>182</v>
      </c>
      <c r="E20" s="107" t="s">
        <v>182</v>
      </c>
      <c r="F20" s="107" t="s">
        <v>182</v>
      </c>
      <c r="G20" s="107" t="s">
        <v>182</v>
      </c>
      <c r="H20" s="107" t="s">
        <v>182</v>
      </c>
      <c r="I20" s="107" t="s">
        <v>182</v>
      </c>
      <c r="J20" s="107" t="s">
        <v>182</v>
      </c>
      <c r="K20" s="107">
        <v>19</v>
      </c>
      <c r="L20" s="107" t="s">
        <v>182</v>
      </c>
      <c r="M20" s="107" t="s">
        <v>182</v>
      </c>
      <c r="N20" s="107" t="s">
        <v>182</v>
      </c>
      <c r="O20" s="107" t="s">
        <v>182</v>
      </c>
      <c r="P20" s="107" t="s">
        <v>182</v>
      </c>
      <c r="Q20" s="107" t="s">
        <v>182</v>
      </c>
      <c r="R20" s="245">
        <f t="shared" si="0"/>
        <v>19</v>
      </c>
    </row>
    <row r="21" spans="1:18" ht="11.1" customHeight="1" x14ac:dyDescent="0.25">
      <c r="A21" s="106" t="s">
        <v>64</v>
      </c>
      <c r="B21" s="105" t="s">
        <v>24</v>
      </c>
      <c r="C21" s="238" t="s">
        <v>182</v>
      </c>
      <c r="D21" s="107" t="s">
        <v>182</v>
      </c>
      <c r="E21" s="107" t="s">
        <v>182</v>
      </c>
      <c r="F21" s="107" t="s">
        <v>182</v>
      </c>
      <c r="G21" s="107" t="s">
        <v>182</v>
      </c>
      <c r="H21" s="107" t="s">
        <v>182</v>
      </c>
      <c r="I21" s="107" t="s">
        <v>182</v>
      </c>
      <c r="J21" s="107" t="s">
        <v>182</v>
      </c>
      <c r="K21" s="107">
        <v>6</v>
      </c>
      <c r="L21" s="107" t="s">
        <v>182</v>
      </c>
      <c r="M21" s="107" t="s">
        <v>182</v>
      </c>
      <c r="N21" s="107" t="s">
        <v>182</v>
      </c>
      <c r="O21" s="107" t="s">
        <v>182</v>
      </c>
      <c r="P21" s="107" t="s">
        <v>182</v>
      </c>
      <c r="Q21" s="107" t="s">
        <v>182</v>
      </c>
      <c r="R21" s="245">
        <f t="shared" si="0"/>
        <v>6</v>
      </c>
    </row>
    <row r="22" spans="1:18" ht="11.1" customHeight="1" x14ac:dyDescent="0.25">
      <c r="A22" s="106" t="s">
        <v>66</v>
      </c>
      <c r="B22" s="105" t="s">
        <v>23</v>
      </c>
      <c r="C22" s="238" t="s">
        <v>182</v>
      </c>
      <c r="D22" s="107" t="s">
        <v>182</v>
      </c>
      <c r="E22" s="107" t="s">
        <v>182</v>
      </c>
      <c r="F22" s="107" t="s">
        <v>182</v>
      </c>
      <c r="G22" s="107" t="s">
        <v>182</v>
      </c>
      <c r="H22" s="107" t="s">
        <v>182</v>
      </c>
      <c r="I22" s="107" t="s">
        <v>182</v>
      </c>
      <c r="J22" s="107" t="s">
        <v>182</v>
      </c>
      <c r="K22" s="107" t="s">
        <v>182</v>
      </c>
      <c r="L22" s="107" t="s">
        <v>182</v>
      </c>
      <c r="M22" s="107" t="s">
        <v>182</v>
      </c>
      <c r="N22" s="107">
        <v>3</v>
      </c>
      <c r="O22" s="107" t="s">
        <v>182</v>
      </c>
      <c r="P22" s="107" t="s">
        <v>182</v>
      </c>
      <c r="Q22" s="107" t="s">
        <v>182</v>
      </c>
      <c r="R22" s="245">
        <f t="shared" si="0"/>
        <v>3</v>
      </c>
    </row>
    <row r="23" spans="1:18" ht="11.1" customHeight="1" x14ac:dyDescent="0.25">
      <c r="A23" s="106" t="s">
        <v>66</v>
      </c>
      <c r="B23" s="105" t="s">
        <v>24</v>
      </c>
      <c r="C23" s="238" t="s">
        <v>182</v>
      </c>
      <c r="D23" s="107" t="s">
        <v>182</v>
      </c>
      <c r="E23" s="107" t="s">
        <v>182</v>
      </c>
      <c r="F23" s="107" t="s">
        <v>182</v>
      </c>
      <c r="G23" s="107" t="s">
        <v>182</v>
      </c>
      <c r="H23" s="107" t="s">
        <v>182</v>
      </c>
      <c r="I23" s="107" t="s">
        <v>182</v>
      </c>
      <c r="J23" s="107" t="s">
        <v>182</v>
      </c>
      <c r="K23" s="107" t="s">
        <v>182</v>
      </c>
      <c r="L23" s="107" t="s">
        <v>182</v>
      </c>
      <c r="M23" s="107" t="s">
        <v>182</v>
      </c>
      <c r="N23" s="107" t="s">
        <v>182</v>
      </c>
      <c r="O23" s="107" t="s">
        <v>182</v>
      </c>
      <c r="P23" s="107" t="s">
        <v>182</v>
      </c>
      <c r="Q23" s="107" t="s">
        <v>182</v>
      </c>
      <c r="R23" s="245">
        <f t="shared" si="0"/>
        <v>0</v>
      </c>
    </row>
    <row r="24" spans="1:18" ht="11.1" customHeight="1" x14ac:dyDescent="0.25">
      <c r="A24" s="106" t="s">
        <v>67</v>
      </c>
      <c r="B24" s="105" t="s">
        <v>23</v>
      </c>
      <c r="C24" s="238" t="s">
        <v>182</v>
      </c>
      <c r="D24" s="107" t="s">
        <v>182</v>
      </c>
      <c r="E24" s="107" t="s">
        <v>182</v>
      </c>
      <c r="F24" s="107" t="s">
        <v>182</v>
      </c>
      <c r="G24" s="107" t="s">
        <v>182</v>
      </c>
      <c r="H24" s="107" t="s">
        <v>182</v>
      </c>
      <c r="I24" s="107" t="s">
        <v>182</v>
      </c>
      <c r="J24" s="107" t="s">
        <v>182</v>
      </c>
      <c r="K24" s="107">
        <v>4</v>
      </c>
      <c r="L24" s="107" t="s">
        <v>182</v>
      </c>
      <c r="M24" s="107" t="s">
        <v>182</v>
      </c>
      <c r="N24" s="107">
        <v>8815</v>
      </c>
      <c r="O24" s="107" t="s">
        <v>182</v>
      </c>
      <c r="P24" s="107" t="s">
        <v>182</v>
      </c>
      <c r="Q24" s="107" t="s">
        <v>182</v>
      </c>
      <c r="R24" s="245">
        <f t="shared" si="0"/>
        <v>8819</v>
      </c>
    </row>
    <row r="25" spans="1:18" ht="11.1" customHeight="1" x14ac:dyDescent="0.25">
      <c r="A25" s="106" t="s">
        <v>67</v>
      </c>
      <c r="B25" s="105" t="s">
        <v>24</v>
      </c>
      <c r="C25" s="238" t="s">
        <v>182</v>
      </c>
      <c r="D25" s="107" t="s">
        <v>182</v>
      </c>
      <c r="E25" s="107" t="s">
        <v>182</v>
      </c>
      <c r="F25" s="107" t="s">
        <v>182</v>
      </c>
      <c r="G25" s="107" t="s">
        <v>182</v>
      </c>
      <c r="H25" s="107" t="s">
        <v>182</v>
      </c>
      <c r="I25" s="107" t="s">
        <v>182</v>
      </c>
      <c r="J25" s="107" t="s">
        <v>182</v>
      </c>
      <c r="K25" s="107">
        <v>8</v>
      </c>
      <c r="L25" s="107" t="s">
        <v>182</v>
      </c>
      <c r="M25" s="107" t="s">
        <v>182</v>
      </c>
      <c r="N25" s="107">
        <v>2329</v>
      </c>
      <c r="O25" s="107" t="s">
        <v>182</v>
      </c>
      <c r="P25" s="107" t="s">
        <v>182</v>
      </c>
      <c r="Q25" s="107" t="s">
        <v>182</v>
      </c>
      <c r="R25" s="245">
        <f t="shared" si="0"/>
        <v>2337</v>
      </c>
    </row>
    <row r="26" spans="1:18" ht="11.1" customHeight="1" x14ac:dyDescent="0.25">
      <c r="A26" s="106" t="s">
        <v>69</v>
      </c>
      <c r="B26" s="105" t="s">
        <v>23</v>
      </c>
      <c r="C26" s="238" t="s">
        <v>182</v>
      </c>
      <c r="D26" s="107" t="s">
        <v>182</v>
      </c>
      <c r="E26" s="107" t="s">
        <v>182</v>
      </c>
      <c r="F26" s="107" t="s">
        <v>182</v>
      </c>
      <c r="G26" s="107" t="s">
        <v>182</v>
      </c>
      <c r="H26" s="107" t="s">
        <v>182</v>
      </c>
      <c r="I26" s="107" t="s">
        <v>182</v>
      </c>
      <c r="J26" s="107" t="s">
        <v>182</v>
      </c>
      <c r="K26" s="107">
        <v>40</v>
      </c>
      <c r="L26" s="107" t="s">
        <v>182</v>
      </c>
      <c r="M26" s="107" t="s">
        <v>182</v>
      </c>
      <c r="N26" s="107">
        <v>403</v>
      </c>
      <c r="O26" s="107" t="s">
        <v>182</v>
      </c>
      <c r="P26" s="107" t="s">
        <v>182</v>
      </c>
      <c r="Q26" s="107" t="s">
        <v>182</v>
      </c>
      <c r="R26" s="245">
        <f t="shared" si="0"/>
        <v>443</v>
      </c>
    </row>
    <row r="27" spans="1:18" ht="11.1" customHeight="1" x14ac:dyDescent="0.25">
      <c r="A27" s="106" t="s">
        <v>69</v>
      </c>
      <c r="B27" s="105" t="s">
        <v>24</v>
      </c>
      <c r="C27" s="238" t="s">
        <v>182</v>
      </c>
      <c r="D27" s="107" t="s">
        <v>182</v>
      </c>
      <c r="E27" s="107" t="s">
        <v>182</v>
      </c>
      <c r="F27" s="107" t="s">
        <v>182</v>
      </c>
      <c r="G27" s="107" t="s">
        <v>182</v>
      </c>
      <c r="H27" s="107" t="s">
        <v>182</v>
      </c>
      <c r="I27" s="107" t="s">
        <v>182</v>
      </c>
      <c r="J27" s="107" t="s">
        <v>182</v>
      </c>
      <c r="K27" s="107">
        <v>13</v>
      </c>
      <c r="L27" s="107" t="s">
        <v>182</v>
      </c>
      <c r="M27" s="107" t="s">
        <v>182</v>
      </c>
      <c r="N27" s="107">
        <v>81</v>
      </c>
      <c r="O27" s="107" t="s">
        <v>182</v>
      </c>
      <c r="P27" s="107" t="s">
        <v>182</v>
      </c>
      <c r="Q27" s="107" t="s">
        <v>182</v>
      </c>
      <c r="R27" s="245">
        <f t="shared" si="0"/>
        <v>94</v>
      </c>
    </row>
    <row r="28" spans="1:18" ht="11.1" customHeight="1" x14ac:dyDescent="0.25">
      <c r="A28" s="106" t="s">
        <v>70</v>
      </c>
      <c r="B28" s="105" t="s">
        <v>23</v>
      </c>
      <c r="C28" s="238" t="s">
        <v>182</v>
      </c>
      <c r="D28" s="107" t="s">
        <v>182</v>
      </c>
      <c r="E28" s="107" t="s">
        <v>182</v>
      </c>
      <c r="F28" s="107" t="s">
        <v>182</v>
      </c>
      <c r="G28" s="107" t="s">
        <v>182</v>
      </c>
      <c r="H28" s="107" t="s">
        <v>182</v>
      </c>
      <c r="I28" s="107" t="s">
        <v>182</v>
      </c>
      <c r="J28" s="107" t="s">
        <v>182</v>
      </c>
      <c r="K28" s="107">
        <v>850</v>
      </c>
      <c r="L28" s="107" t="s">
        <v>182</v>
      </c>
      <c r="M28" s="107" t="s">
        <v>182</v>
      </c>
      <c r="N28" s="107">
        <v>244</v>
      </c>
      <c r="O28" s="107" t="s">
        <v>182</v>
      </c>
      <c r="P28" s="107">
        <v>32</v>
      </c>
      <c r="Q28" s="107" t="s">
        <v>182</v>
      </c>
      <c r="R28" s="245">
        <f t="shared" si="0"/>
        <v>1126</v>
      </c>
    </row>
    <row r="29" spans="1:18" ht="11.1" customHeight="1" x14ac:dyDescent="0.25">
      <c r="A29" s="106" t="s">
        <v>70</v>
      </c>
      <c r="B29" s="105" t="s">
        <v>24</v>
      </c>
      <c r="C29" s="238" t="s">
        <v>182</v>
      </c>
      <c r="D29" s="107" t="s">
        <v>182</v>
      </c>
      <c r="E29" s="107" t="s">
        <v>182</v>
      </c>
      <c r="F29" s="107" t="s">
        <v>182</v>
      </c>
      <c r="G29" s="107" t="s">
        <v>182</v>
      </c>
      <c r="H29" s="107" t="s">
        <v>182</v>
      </c>
      <c r="I29" s="107" t="s">
        <v>182</v>
      </c>
      <c r="J29" s="107" t="s">
        <v>182</v>
      </c>
      <c r="K29" s="107">
        <v>454</v>
      </c>
      <c r="L29" s="107" t="s">
        <v>182</v>
      </c>
      <c r="M29" s="107" t="s">
        <v>182</v>
      </c>
      <c r="N29" s="107">
        <v>97</v>
      </c>
      <c r="O29" s="107" t="s">
        <v>182</v>
      </c>
      <c r="P29" s="107">
        <v>22</v>
      </c>
      <c r="Q29" s="107" t="s">
        <v>182</v>
      </c>
      <c r="R29" s="245">
        <f t="shared" si="0"/>
        <v>573</v>
      </c>
    </row>
    <row r="30" spans="1:18" ht="11.1" customHeight="1" x14ac:dyDescent="0.25">
      <c r="A30" s="106" t="s">
        <v>73</v>
      </c>
      <c r="B30" s="105" t="s">
        <v>23</v>
      </c>
      <c r="C30" s="238" t="s">
        <v>182</v>
      </c>
      <c r="D30" s="107" t="s">
        <v>182</v>
      </c>
      <c r="E30" s="107" t="s">
        <v>182</v>
      </c>
      <c r="F30" s="107" t="s">
        <v>182</v>
      </c>
      <c r="G30" s="107" t="s">
        <v>182</v>
      </c>
      <c r="H30" s="107" t="s">
        <v>182</v>
      </c>
      <c r="I30" s="107" t="s">
        <v>182</v>
      </c>
      <c r="J30" s="107" t="s">
        <v>182</v>
      </c>
      <c r="K30" s="107" t="s">
        <v>182</v>
      </c>
      <c r="L30" s="107" t="s">
        <v>182</v>
      </c>
      <c r="M30" s="107" t="s">
        <v>182</v>
      </c>
      <c r="N30" s="107">
        <v>1</v>
      </c>
      <c r="O30" s="107" t="s">
        <v>182</v>
      </c>
      <c r="P30" s="107" t="s">
        <v>182</v>
      </c>
      <c r="Q30" s="107" t="s">
        <v>182</v>
      </c>
      <c r="R30" s="245">
        <f t="shared" si="0"/>
        <v>1</v>
      </c>
    </row>
    <row r="31" spans="1:18" ht="11.1" customHeight="1" x14ac:dyDescent="0.25">
      <c r="A31" s="106" t="s">
        <v>73</v>
      </c>
      <c r="B31" s="105" t="s">
        <v>24</v>
      </c>
      <c r="C31" s="238" t="s">
        <v>182</v>
      </c>
      <c r="D31" s="107" t="s">
        <v>182</v>
      </c>
      <c r="E31" s="107" t="s">
        <v>182</v>
      </c>
      <c r="F31" s="107" t="s">
        <v>182</v>
      </c>
      <c r="G31" s="107" t="s">
        <v>182</v>
      </c>
      <c r="H31" s="107" t="s">
        <v>182</v>
      </c>
      <c r="I31" s="107" t="s">
        <v>182</v>
      </c>
      <c r="J31" s="107" t="s">
        <v>182</v>
      </c>
      <c r="K31" s="107" t="s">
        <v>182</v>
      </c>
      <c r="L31" s="107" t="s">
        <v>182</v>
      </c>
      <c r="M31" s="107" t="s">
        <v>182</v>
      </c>
      <c r="N31" s="107" t="s">
        <v>182</v>
      </c>
      <c r="O31" s="107" t="s">
        <v>182</v>
      </c>
      <c r="P31" s="107" t="s">
        <v>182</v>
      </c>
      <c r="Q31" s="107" t="s">
        <v>182</v>
      </c>
      <c r="R31" s="245">
        <f t="shared" si="0"/>
        <v>0</v>
      </c>
    </row>
    <row r="32" spans="1:18" ht="11.1" customHeight="1" x14ac:dyDescent="0.25">
      <c r="A32" s="106" t="s">
        <v>75</v>
      </c>
      <c r="B32" s="105" t="s">
        <v>23</v>
      </c>
      <c r="C32" s="238" t="s">
        <v>182</v>
      </c>
      <c r="D32" s="107" t="s">
        <v>182</v>
      </c>
      <c r="E32" s="107" t="s">
        <v>182</v>
      </c>
      <c r="F32" s="107" t="s">
        <v>182</v>
      </c>
      <c r="G32" s="107" t="s">
        <v>182</v>
      </c>
      <c r="H32" s="107" t="s">
        <v>182</v>
      </c>
      <c r="I32" s="107" t="s">
        <v>182</v>
      </c>
      <c r="J32" s="107" t="s">
        <v>182</v>
      </c>
      <c r="K32" s="107">
        <v>114</v>
      </c>
      <c r="L32" s="107" t="s">
        <v>182</v>
      </c>
      <c r="M32" s="107" t="s">
        <v>182</v>
      </c>
      <c r="N32" s="107">
        <v>197</v>
      </c>
      <c r="O32" s="107" t="s">
        <v>182</v>
      </c>
      <c r="P32" s="107" t="s">
        <v>182</v>
      </c>
      <c r="Q32" s="107" t="s">
        <v>182</v>
      </c>
      <c r="R32" s="245">
        <f t="shared" si="0"/>
        <v>311</v>
      </c>
    </row>
    <row r="33" spans="1:38" ht="11.1" customHeight="1" x14ac:dyDescent="0.25">
      <c r="A33" s="106" t="s">
        <v>75</v>
      </c>
      <c r="B33" s="105" t="s">
        <v>24</v>
      </c>
      <c r="C33" s="238" t="s">
        <v>182</v>
      </c>
      <c r="D33" s="107" t="s">
        <v>182</v>
      </c>
      <c r="E33" s="107" t="s">
        <v>182</v>
      </c>
      <c r="F33" s="107" t="s">
        <v>182</v>
      </c>
      <c r="G33" s="107" t="s">
        <v>182</v>
      </c>
      <c r="H33" s="107" t="s">
        <v>182</v>
      </c>
      <c r="I33" s="107" t="s">
        <v>182</v>
      </c>
      <c r="J33" s="107" t="s">
        <v>182</v>
      </c>
      <c r="K33" s="107">
        <v>72</v>
      </c>
      <c r="L33" s="107" t="s">
        <v>182</v>
      </c>
      <c r="M33" s="107" t="s">
        <v>182</v>
      </c>
      <c r="N33" s="107">
        <v>81</v>
      </c>
      <c r="O33" s="107" t="s">
        <v>182</v>
      </c>
      <c r="P33" s="107" t="s">
        <v>182</v>
      </c>
      <c r="Q33" s="107" t="s">
        <v>182</v>
      </c>
      <c r="R33" s="245">
        <f t="shared" si="0"/>
        <v>153</v>
      </c>
    </row>
    <row r="34" spans="1:38" ht="11.1" customHeight="1" x14ac:dyDescent="0.25">
      <c r="A34" s="106" t="s">
        <v>76</v>
      </c>
      <c r="B34" s="105" t="s">
        <v>23</v>
      </c>
      <c r="C34" s="238" t="s">
        <v>182</v>
      </c>
      <c r="D34" s="107" t="s">
        <v>182</v>
      </c>
      <c r="E34" s="107" t="s">
        <v>182</v>
      </c>
      <c r="F34" s="107" t="s">
        <v>182</v>
      </c>
      <c r="G34" s="107" t="s">
        <v>182</v>
      </c>
      <c r="H34" s="107" t="s">
        <v>182</v>
      </c>
      <c r="I34" s="107" t="s">
        <v>182</v>
      </c>
      <c r="J34" s="107" t="s">
        <v>182</v>
      </c>
      <c r="K34" s="107">
        <v>35</v>
      </c>
      <c r="L34" s="107" t="s">
        <v>182</v>
      </c>
      <c r="M34" s="107" t="s">
        <v>182</v>
      </c>
      <c r="N34" s="107">
        <v>282</v>
      </c>
      <c r="O34" s="107" t="s">
        <v>182</v>
      </c>
      <c r="P34" s="107" t="s">
        <v>182</v>
      </c>
      <c r="Q34" s="107" t="s">
        <v>182</v>
      </c>
      <c r="R34" s="245">
        <f t="shared" si="0"/>
        <v>317</v>
      </c>
    </row>
    <row r="35" spans="1:38" ht="11.1" customHeight="1" x14ac:dyDescent="0.25">
      <c r="A35" s="106" t="s">
        <v>76</v>
      </c>
      <c r="B35" s="105" t="s">
        <v>24</v>
      </c>
      <c r="C35" s="238" t="s">
        <v>182</v>
      </c>
      <c r="D35" s="107" t="s">
        <v>182</v>
      </c>
      <c r="E35" s="107" t="s">
        <v>182</v>
      </c>
      <c r="F35" s="107" t="s">
        <v>182</v>
      </c>
      <c r="G35" s="107" t="s">
        <v>182</v>
      </c>
      <c r="H35" s="107" t="s">
        <v>182</v>
      </c>
      <c r="I35" s="107" t="s">
        <v>182</v>
      </c>
      <c r="J35" s="107" t="s">
        <v>182</v>
      </c>
      <c r="K35" s="107">
        <v>12</v>
      </c>
      <c r="L35" s="107" t="s">
        <v>182</v>
      </c>
      <c r="M35" s="107" t="s">
        <v>182</v>
      </c>
      <c r="N35" s="107">
        <v>80</v>
      </c>
      <c r="O35" s="107" t="s">
        <v>182</v>
      </c>
      <c r="P35" s="107" t="s">
        <v>182</v>
      </c>
      <c r="Q35" s="107" t="s">
        <v>182</v>
      </c>
      <c r="R35" s="245">
        <f t="shared" si="0"/>
        <v>92</v>
      </c>
    </row>
    <row r="36" spans="1:38" ht="11.1" customHeight="1" x14ac:dyDescent="0.25">
      <c r="A36" s="106" t="s">
        <v>77</v>
      </c>
      <c r="B36" s="105" t="s">
        <v>23</v>
      </c>
      <c r="C36" s="238" t="s">
        <v>182</v>
      </c>
      <c r="D36" s="107" t="s">
        <v>182</v>
      </c>
      <c r="E36" s="107" t="s">
        <v>182</v>
      </c>
      <c r="F36" s="107" t="s">
        <v>182</v>
      </c>
      <c r="G36" s="107" t="s">
        <v>182</v>
      </c>
      <c r="H36" s="107" t="s">
        <v>182</v>
      </c>
      <c r="I36" s="107" t="s">
        <v>182</v>
      </c>
      <c r="J36" s="107" t="s">
        <v>182</v>
      </c>
      <c r="K36" s="107">
        <v>717</v>
      </c>
      <c r="L36" s="107" t="s">
        <v>182</v>
      </c>
      <c r="M36" s="107" t="s">
        <v>182</v>
      </c>
      <c r="N36" s="107">
        <v>344</v>
      </c>
      <c r="O36" s="107" t="s">
        <v>182</v>
      </c>
      <c r="P36" s="107" t="s">
        <v>182</v>
      </c>
      <c r="Q36" s="107" t="s">
        <v>182</v>
      </c>
      <c r="R36" s="245">
        <f t="shared" si="0"/>
        <v>1061</v>
      </c>
    </row>
    <row r="37" spans="1:38" ht="11.1" customHeight="1" x14ac:dyDescent="0.25">
      <c r="A37" s="106" t="s">
        <v>77</v>
      </c>
      <c r="B37" s="105" t="s">
        <v>24</v>
      </c>
      <c r="C37" s="238" t="s">
        <v>182</v>
      </c>
      <c r="D37" s="107" t="s">
        <v>182</v>
      </c>
      <c r="E37" s="107" t="s">
        <v>182</v>
      </c>
      <c r="F37" s="107" t="s">
        <v>182</v>
      </c>
      <c r="G37" s="107" t="s">
        <v>182</v>
      </c>
      <c r="H37" s="107" t="s">
        <v>182</v>
      </c>
      <c r="I37" s="107" t="s">
        <v>182</v>
      </c>
      <c r="J37" s="107" t="s">
        <v>182</v>
      </c>
      <c r="K37" s="107">
        <v>346</v>
      </c>
      <c r="L37" s="107" t="s">
        <v>182</v>
      </c>
      <c r="M37" s="107" t="s">
        <v>182</v>
      </c>
      <c r="N37" s="107">
        <v>154</v>
      </c>
      <c r="O37" s="107" t="s">
        <v>182</v>
      </c>
      <c r="P37" s="107" t="s">
        <v>182</v>
      </c>
      <c r="Q37" s="107" t="s">
        <v>182</v>
      </c>
      <c r="R37" s="245">
        <f t="shared" si="0"/>
        <v>500</v>
      </c>
      <c r="T37" s="253"/>
      <c r="U37" s="253"/>
      <c r="V37" s="316"/>
      <c r="W37" s="316"/>
      <c r="X37" s="316"/>
      <c r="Y37" s="316"/>
      <c r="Z37" s="316"/>
      <c r="AA37" s="316"/>
      <c r="AB37" s="316"/>
      <c r="AC37" s="316"/>
      <c r="AD37" s="316"/>
      <c r="AE37" s="316"/>
      <c r="AF37" s="316"/>
      <c r="AG37" s="316"/>
      <c r="AH37" s="316"/>
      <c r="AI37" s="316"/>
      <c r="AJ37" s="114"/>
      <c r="AK37" s="114"/>
      <c r="AL37" s="253"/>
    </row>
    <row r="38" spans="1:38" ht="11.1" customHeight="1" x14ac:dyDescent="0.25">
      <c r="A38" s="106" t="s">
        <v>82</v>
      </c>
      <c r="B38" s="105" t="s">
        <v>23</v>
      </c>
      <c r="C38" s="238" t="s">
        <v>182</v>
      </c>
      <c r="D38" s="107" t="s">
        <v>182</v>
      </c>
      <c r="E38" s="107" t="s">
        <v>182</v>
      </c>
      <c r="F38" s="107" t="s">
        <v>182</v>
      </c>
      <c r="G38" s="107" t="s">
        <v>182</v>
      </c>
      <c r="H38" s="107" t="s">
        <v>182</v>
      </c>
      <c r="I38" s="107" t="s">
        <v>182</v>
      </c>
      <c r="J38" s="107" t="s">
        <v>182</v>
      </c>
      <c r="K38" s="107">
        <v>2</v>
      </c>
      <c r="L38" s="107" t="s">
        <v>182</v>
      </c>
      <c r="M38" s="107" t="s">
        <v>182</v>
      </c>
      <c r="N38" s="107" t="s">
        <v>182</v>
      </c>
      <c r="O38" s="107" t="s">
        <v>182</v>
      </c>
      <c r="P38" s="107" t="s">
        <v>182</v>
      </c>
      <c r="Q38" s="107" t="s">
        <v>182</v>
      </c>
      <c r="R38" s="245">
        <f t="shared" si="0"/>
        <v>2</v>
      </c>
      <c r="T38" s="108"/>
      <c r="U38" s="109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253"/>
    </row>
    <row r="39" spans="1:38" ht="11.1" customHeight="1" x14ac:dyDescent="0.25">
      <c r="A39" s="106" t="s">
        <v>82</v>
      </c>
      <c r="B39" s="105" t="s">
        <v>24</v>
      </c>
      <c r="C39" s="238" t="s">
        <v>182</v>
      </c>
      <c r="D39" s="107" t="s">
        <v>182</v>
      </c>
      <c r="E39" s="107" t="s">
        <v>182</v>
      </c>
      <c r="F39" s="107" t="s">
        <v>182</v>
      </c>
      <c r="G39" s="107" t="s">
        <v>182</v>
      </c>
      <c r="H39" s="107" t="s">
        <v>182</v>
      </c>
      <c r="I39" s="107" t="s">
        <v>182</v>
      </c>
      <c r="J39" s="107" t="s">
        <v>182</v>
      </c>
      <c r="K39" s="107">
        <v>2</v>
      </c>
      <c r="L39" s="107" t="s">
        <v>182</v>
      </c>
      <c r="M39" s="107" t="s">
        <v>182</v>
      </c>
      <c r="N39" s="107" t="s">
        <v>182</v>
      </c>
      <c r="O39" s="107" t="s">
        <v>182</v>
      </c>
      <c r="P39" s="107" t="s">
        <v>182</v>
      </c>
      <c r="Q39" s="107" t="s">
        <v>182</v>
      </c>
      <c r="R39" s="245">
        <f t="shared" si="0"/>
        <v>2</v>
      </c>
      <c r="T39" s="108"/>
      <c r="U39" s="109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253"/>
    </row>
    <row r="40" spans="1:38" ht="11.1" customHeight="1" x14ac:dyDescent="0.25">
      <c r="A40" s="106" t="s">
        <v>133</v>
      </c>
      <c r="B40" s="105" t="s">
        <v>23</v>
      </c>
      <c r="C40" s="238" t="s">
        <v>182</v>
      </c>
      <c r="D40" s="107" t="s">
        <v>182</v>
      </c>
      <c r="E40" s="107" t="s">
        <v>182</v>
      </c>
      <c r="F40" s="107" t="s">
        <v>182</v>
      </c>
      <c r="G40" s="107" t="s">
        <v>182</v>
      </c>
      <c r="H40" s="107" t="s">
        <v>182</v>
      </c>
      <c r="I40" s="107" t="s">
        <v>182</v>
      </c>
      <c r="J40" s="107" t="s">
        <v>182</v>
      </c>
      <c r="K40" s="107">
        <v>667</v>
      </c>
      <c r="L40" s="107" t="s">
        <v>182</v>
      </c>
      <c r="M40" s="107" t="s">
        <v>182</v>
      </c>
      <c r="N40" s="107" t="s">
        <v>182</v>
      </c>
      <c r="O40" s="107" t="s">
        <v>182</v>
      </c>
      <c r="P40" s="107" t="s">
        <v>182</v>
      </c>
      <c r="Q40" s="107" t="s">
        <v>182</v>
      </c>
      <c r="R40" s="245">
        <f t="shared" si="0"/>
        <v>667</v>
      </c>
      <c r="T40" s="108"/>
      <c r="U40" s="109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253"/>
    </row>
    <row r="41" spans="1:38" ht="11.1" customHeight="1" x14ac:dyDescent="0.25">
      <c r="A41" s="313" t="s">
        <v>133</v>
      </c>
      <c r="B41" s="314" t="s">
        <v>24</v>
      </c>
      <c r="C41" s="243" t="s">
        <v>182</v>
      </c>
      <c r="D41" s="315" t="s">
        <v>182</v>
      </c>
      <c r="E41" s="315" t="s">
        <v>182</v>
      </c>
      <c r="F41" s="315" t="s">
        <v>182</v>
      </c>
      <c r="G41" s="315" t="s">
        <v>182</v>
      </c>
      <c r="H41" s="315" t="s">
        <v>182</v>
      </c>
      <c r="I41" s="315" t="s">
        <v>182</v>
      </c>
      <c r="J41" s="315" t="s">
        <v>182</v>
      </c>
      <c r="K41" s="315">
        <v>145</v>
      </c>
      <c r="L41" s="315" t="s">
        <v>182</v>
      </c>
      <c r="M41" s="315" t="s">
        <v>182</v>
      </c>
      <c r="N41" s="315">
        <v>2</v>
      </c>
      <c r="O41" s="315" t="s">
        <v>182</v>
      </c>
      <c r="P41" s="315" t="s">
        <v>182</v>
      </c>
      <c r="Q41" s="315" t="s">
        <v>182</v>
      </c>
      <c r="R41" s="252">
        <f t="shared" si="0"/>
        <v>147</v>
      </c>
      <c r="T41" s="108"/>
      <c r="U41" s="109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53"/>
    </row>
    <row r="42" spans="1:38" ht="11.1" customHeight="1" x14ac:dyDescent="0.25">
      <c r="A42" s="106"/>
      <c r="B42" s="105"/>
      <c r="C42" s="24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258"/>
      <c r="T42" s="108"/>
      <c r="U42" s="109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253"/>
    </row>
    <row r="43" spans="1:38" ht="11.1" customHeight="1" x14ac:dyDescent="0.25">
      <c r="A43" s="106" t="s">
        <v>85</v>
      </c>
      <c r="B43" s="105" t="s">
        <v>23</v>
      </c>
      <c r="C43" s="238" t="s">
        <v>182</v>
      </c>
      <c r="D43" s="107" t="s">
        <v>182</v>
      </c>
      <c r="E43" s="107" t="s">
        <v>182</v>
      </c>
      <c r="F43" s="107" t="s">
        <v>182</v>
      </c>
      <c r="G43" s="107" t="s">
        <v>182</v>
      </c>
      <c r="H43" s="107" t="s">
        <v>182</v>
      </c>
      <c r="I43" s="107" t="s">
        <v>182</v>
      </c>
      <c r="J43" s="107" t="s">
        <v>182</v>
      </c>
      <c r="K43" s="107" t="s">
        <v>182</v>
      </c>
      <c r="L43" s="107" t="s">
        <v>182</v>
      </c>
      <c r="M43" s="107" t="s">
        <v>182</v>
      </c>
      <c r="N43" s="107">
        <v>1</v>
      </c>
      <c r="O43" s="107" t="s">
        <v>182</v>
      </c>
      <c r="P43" s="107">
        <v>90</v>
      </c>
      <c r="Q43" s="107" t="s">
        <v>182</v>
      </c>
      <c r="R43" s="245">
        <f t="shared" si="0"/>
        <v>91</v>
      </c>
      <c r="T43" s="108"/>
      <c r="U43" s="109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253"/>
    </row>
    <row r="44" spans="1:38" ht="11.1" customHeight="1" x14ac:dyDescent="0.25">
      <c r="A44" s="106" t="s">
        <v>85</v>
      </c>
      <c r="B44" s="105" t="s">
        <v>24</v>
      </c>
      <c r="C44" s="238" t="s">
        <v>182</v>
      </c>
      <c r="D44" s="107" t="s">
        <v>182</v>
      </c>
      <c r="E44" s="107" t="s">
        <v>182</v>
      </c>
      <c r="F44" s="107" t="s">
        <v>182</v>
      </c>
      <c r="G44" s="107" t="s">
        <v>182</v>
      </c>
      <c r="H44" s="107" t="s">
        <v>182</v>
      </c>
      <c r="I44" s="107" t="s">
        <v>182</v>
      </c>
      <c r="J44" s="107" t="s">
        <v>182</v>
      </c>
      <c r="K44" s="107" t="s">
        <v>182</v>
      </c>
      <c r="L44" s="107" t="s">
        <v>182</v>
      </c>
      <c r="M44" s="107" t="s">
        <v>182</v>
      </c>
      <c r="N44" s="107" t="s">
        <v>182</v>
      </c>
      <c r="O44" s="107" t="s">
        <v>182</v>
      </c>
      <c r="P44" s="107">
        <v>36</v>
      </c>
      <c r="Q44" s="107" t="s">
        <v>182</v>
      </c>
      <c r="R44" s="245">
        <f t="shared" si="0"/>
        <v>36</v>
      </c>
      <c r="T44" s="108"/>
      <c r="U44" s="109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253"/>
    </row>
    <row r="45" spans="1:38" ht="11.1" customHeight="1" x14ac:dyDescent="0.25">
      <c r="A45" s="106" t="s">
        <v>86</v>
      </c>
      <c r="B45" s="105" t="s">
        <v>23</v>
      </c>
      <c r="C45" s="238" t="s">
        <v>182</v>
      </c>
      <c r="D45" s="107" t="s">
        <v>182</v>
      </c>
      <c r="E45" s="107" t="s">
        <v>182</v>
      </c>
      <c r="F45" s="107" t="s">
        <v>182</v>
      </c>
      <c r="G45" s="107" t="s">
        <v>182</v>
      </c>
      <c r="H45" s="107" t="s">
        <v>182</v>
      </c>
      <c r="I45" s="107" t="s">
        <v>182</v>
      </c>
      <c r="J45" s="107" t="s">
        <v>182</v>
      </c>
      <c r="K45" s="107" t="s">
        <v>182</v>
      </c>
      <c r="L45" s="107" t="s">
        <v>182</v>
      </c>
      <c r="M45" s="107" t="s">
        <v>182</v>
      </c>
      <c r="N45" s="107" t="s">
        <v>182</v>
      </c>
      <c r="O45" s="107" t="s">
        <v>182</v>
      </c>
      <c r="P45" s="107">
        <v>314</v>
      </c>
      <c r="Q45" s="107" t="s">
        <v>182</v>
      </c>
      <c r="R45" s="245">
        <f t="shared" si="0"/>
        <v>314</v>
      </c>
      <c r="T45" s="108"/>
      <c r="U45" s="10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253"/>
    </row>
    <row r="46" spans="1:38" ht="11.1" customHeight="1" x14ac:dyDescent="0.25">
      <c r="A46" s="106" t="s">
        <v>86</v>
      </c>
      <c r="B46" s="105" t="s">
        <v>24</v>
      </c>
      <c r="C46" s="238" t="s">
        <v>182</v>
      </c>
      <c r="D46" s="107" t="s">
        <v>182</v>
      </c>
      <c r="E46" s="107" t="s">
        <v>182</v>
      </c>
      <c r="F46" s="107" t="s">
        <v>182</v>
      </c>
      <c r="G46" s="107" t="s">
        <v>182</v>
      </c>
      <c r="H46" s="107" t="s">
        <v>182</v>
      </c>
      <c r="I46" s="107" t="s">
        <v>182</v>
      </c>
      <c r="J46" s="107" t="s">
        <v>182</v>
      </c>
      <c r="K46" s="107" t="s">
        <v>182</v>
      </c>
      <c r="L46" s="107" t="s">
        <v>182</v>
      </c>
      <c r="M46" s="107" t="s">
        <v>182</v>
      </c>
      <c r="N46" s="107" t="s">
        <v>182</v>
      </c>
      <c r="O46" s="107" t="s">
        <v>182</v>
      </c>
      <c r="P46" s="107">
        <v>56</v>
      </c>
      <c r="Q46" s="107" t="s">
        <v>182</v>
      </c>
      <c r="R46" s="245">
        <f t="shared" si="0"/>
        <v>56</v>
      </c>
      <c r="T46" s="108"/>
      <c r="U46" s="10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253"/>
    </row>
    <row r="47" spans="1:38" ht="11.1" customHeight="1" x14ac:dyDescent="0.25">
      <c r="A47" s="106" t="s">
        <v>87</v>
      </c>
      <c r="B47" s="105" t="s">
        <v>23</v>
      </c>
      <c r="C47" s="238" t="s">
        <v>182</v>
      </c>
      <c r="D47" s="107" t="s">
        <v>182</v>
      </c>
      <c r="E47" s="107" t="s">
        <v>182</v>
      </c>
      <c r="F47" s="107" t="s">
        <v>182</v>
      </c>
      <c r="G47" s="107" t="s">
        <v>182</v>
      </c>
      <c r="H47" s="107" t="s">
        <v>182</v>
      </c>
      <c r="I47" s="107" t="s">
        <v>182</v>
      </c>
      <c r="J47" s="107" t="s">
        <v>182</v>
      </c>
      <c r="K47" s="107" t="s">
        <v>182</v>
      </c>
      <c r="L47" s="107" t="s">
        <v>182</v>
      </c>
      <c r="M47" s="107" t="s">
        <v>182</v>
      </c>
      <c r="N47" s="107">
        <v>1</v>
      </c>
      <c r="O47" s="107" t="s">
        <v>182</v>
      </c>
      <c r="P47" s="107" t="s">
        <v>182</v>
      </c>
      <c r="Q47" s="107" t="s">
        <v>182</v>
      </c>
      <c r="R47" s="245">
        <f t="shared" si="0"/>
        <v>1</v>
      </c>
      <c r="T47" s="108"/>
      <c r="U47" s="109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253"/>
    </row>
    <row r="48" spans="1:38" ht="11.1" customHeight="1" x14ac:dyDescent="0.25">
      <c r="A48" s="313" t="s">
        <v>87</v>
      </c>
      <c r="B48" s="314" t="s">
        <v>24</v>
      </c>
      <c r="C48" s="243" t="s">
        <v>182</v>
      </c>
      <c r="D48" s="315" t="s">
        <v>182</v>
      </c>
      <c r="E48" s="315" t="s">
        <v>182</v>
      </c>
      <c r="F48" s="315" t="s">
        <v>182</v>
      </c>
      <c r="G48" s="315" t="s">
        <v>182</v>
      </c>
      <c r="H48" s="315" t="s">
        <v>182</v>
      </c>
      <c r="I48" s="315" t="s">
        <v>182</v>
      </c>
      <c r="J48" s="315" t="s">
        <v>182</v>
      </c>
      <c r="K48" s="315" t="s">
        <v>182</v>
      </c>
      <c r="L48" s="315" t="s">
        <v>182</v>
      </c>
      <c r="M48" s="315" t="s">
        <v>182</v>
      </c>
      <c r="N48" s="315" t="s">
        <v>182</v>
      </c>
      <c r="O48" s="315" t="s">
        <v>182</v>
      </c>
      <c r="P48" s="315" t="s">
        <v>182</v>
      </c>
      <c r="Q48" s="315" t="s">
        <v>182</v>
      </c>
      <c r="R48" s="252">
        <f t="shared" si="0"/>
        <v>0</v>
      </c>
      <c r="T48" s="108"/>
      <c r="U48" s="109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253"/>
    </row>
    <row r="49" spans="1:38" ht="11.1" customHeight="1" x14ac:dyDescent="0.25">
      <c r="A49" s="106"/>
      <c r="B49" s="105"/>
      <c r="C49" s="24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258"/>
      <c r="T49" s="108"/>
      <c r="U49" s="109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253"/>
    </row>
    <row r="50" spans="1:38" ht="11.1" customHeight="1" x14ac:dyDescent="0.25">
      <c r="A50" s="106" t="s">
        <v>92</v>
      </c>
      <c r="B50" s="105" t="s">
        <v>23</v>
      </c>
      <c r="C50" s="238" t="s">
        <v>182</v>
      </c>
      <c r="D50" s="107" t="s">
        <v>182</v>
      </c>
      <c r="E50" s="107" t="s">
        <v>182</v>
      </c>
      <c r="F50" s="107" t="s">
        <v>182</v>
      </c>
      <c r="G50" s="107" t="s">
        <v>182</v>
      </c>
      <c r="H50" s="107" t="s">
        <v>182</v>
      </c>
      <c r="I50" s="107" t="s">
        <v>182</v>
      </c>
      <c r="J50" s="107" t="s">
        <v>182</v>
      </c>
      <c r="K50" s="107">
        <v>174</v>
      </c>
      <c r="L50" s="107" t="s">
        <v>182</v>
      </c>
      <c r="M50" s="107" t="s">
        <v>182</v>
      </c>
      <c r="N50" s="107" t="s">
        <v>182</v>
      </c>
      <c r="O50" s="107" t="s">
        <v>182</v>
      </c>
      <c r="P50" s="107" t="s">
        <v>182</v>
      </c>
      <c r="Q50" s="107" t="s">
        <v>182</v>
      </c>
      <c r="R50" s="245">
        <f t="shared" si="0"/>
        <v>174</v>
      </c>
      <c r="T50" s="255"/>
      <c r="U50" s="256"/>
      <c r="V50" s="38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3"/>
    </row>
    <row r="51" spans="1:38" ht="11.1" customHeight="1" x14ac:dyDescent="0.25">
      <c r="A51" s="313" t="s">
        <v>92</v>
      </c>
      <c r="B51" s="314" t="s">
        <v>24</v>
      </c>
      <c r="C51" s="243" t="s">
        <v>182</v>
      </c>
      <c r="D51" s="315" t="s">
        <v>182</v>
      </c>
      <c r="E51" s="315" t="s">
        <v>182</v>
      </c>
      <c r="F51" s="315" t="s">
        <v>182</v>
      </c>
      <c r="G51" s="315" t="s">
        <v>182</v>
      </c>
      <c r="H51" s="315" t="s">
        <v>182</v>
      </c>
      <c r="I51" s="315" t="s">
        <v>182</v>
      </c>
      <c r="J51" s="315" t="s">
        <v>182</v>
      </c>
      <c r="K51" s="315">
        <v>24</v>
      </c>
      <c r="L51" s="315" t="s">
        <v>182</v>
      </c>
      <c r="M51" s="315" t="s">
        <v>182</v>
      </c>
      <c r="N51" s="315" t="s">
        <v>182</v>
      </c>
      <c r="O51" s="315" t="s">
        <v>182</v>
      </c>
      <c r="P51" s="315" t="s">
        <v>182</v>
      </c>
      <c r="Q51" s="315" t="s">
        <v>182</v>
      </c>
      <c r="R51" s="252">
        <f t="shared" si="0"/>
        <v>24</v>
      </c>
      <c r="T51" s="255"/>
      <c r="U51" s="256"/>
      <c r="V51" s="38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3"/>
    </row>
    <row r="52" spans="1:38" ht="11.1" customHeight="1" x14ac:dyDescent="0.25">
      <c r="A52" s="106"/>
      <c r="B52" s="105"/>
      <c r="C52" s="24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258"/>
      <c r="T52" s="255"/>
      <c r="U52" s="256"/>
      <c r="V52" s="38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3"/>
    </row>
    <row r="53" spans="1:38" s="38" customFormat="1" ht="11.25" customHeight="1" x14ac:dyDescent="0.25">
      <c r="A53" s="108" t="s">
        <v>94</v>
      </c>
      <c r="B53" s="109" t="s">
        <v>23</v>
      </c>
      <c r="C53" s="50">
        <v>0</v>
      </c>
      <c r="D53" s="110">
        <v>0</v>
      </c>
      <c r="E53" s="110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0">
        <v>0</v>
      </c>
      <c r="L53" s="110">
        <v>0</v>
      </c>
      <c r="M53" s="110">
        <v>0</v>
      </c>
      <c r="N53" s="111">
        <v>0</v>
      </c>
      <c r="O53" s="111">
        <v>0</v>
      </c>
      <c r="P53" s="111">
        <v>0</v>
      </c>
      <c r="Q53" s="31">
        <v>0</v>
      </c>
      <c r="R53" s="31">
        <v>0</v>
      </c>
    </row>
    <row r="54" spans="1:38" s="38" customFormat="1" ht="11.25" customHeight="1" x14ac:dyDescent="0.25">
      <c r="A54" s="108"/>
      <c r="B54" s="109" t="s">
        <v>24</v>
      </c>
      <c r="C54" s="50">
        <v>0</v>
      </c>
      <c r="D54" s="110">
        <v>0</v>
      </c>
      <c r="E54" s="110">
        <v>0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0">
        <v>0</v>
      </c>
      <c r="L54" s="110">
        <v>0</v>
      </c>
      <c r="M54" s="110">
        <v>0</v>
      </c>
      <c r="N54" s="111">
        <v>0</v>
      </c>
      <c r="O54" s="111">
        <v>0</v>
      </c>
      <c r="P54" s="111">
        <v>0</v>
      </c>
      <c r="Q54" s="31">
        <v>0</v>
      </c>
      <c r="R54" s="31">
        <v>0</v>
      </c>
    </row>
    <row r="55" spans="1:38" s="38" customFormat="1" ht="11.25" customHeight="1" x14ac:dyDescent="0.25">
      <c r="A55" s="108" t="s">
        <v>95</v>
      </c>
      <c r="B55" s="109" t="s">
        <v>23</v>
      </c>
      <c r="C55" s="50">
        <v>0</v>
      </c>
      <c r="D55" s="110">
        <v>29</v>
      </c>
      <c r="E55" s="110">
        <v>0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0">
        <v>31709</v>
      </c>
      <c r="L55" s="110">
        <v>0</v>
      </c>
      <c r="M55" s="110">
        <v>0</v>
      </c>
      <c r="N55" s="111">
        <v>0</v>
      </c>
      <c r="O55" s="111">
        <v>0</v>
      </c>
      <c r="P55" s="111">
        <v>0</v>
      </c>
      <c r="Q55" s="31">
        <v>0</v>
      </c>
      <c r="R55" s="31">
        <v>31738</v>
      </c>
    </row>
    <row r="56" spans="1:38" s="38" customFormat="1" ht="11.25" customHeight="1" x14ac:dyDescent="0.25">
      <c r="A56" s="108"/>
      <c r="B56" s="109" t="s">
        <v>24</v>
      </c>
      <c r="C56" s="50">
        <v>0</v>
      </c>
      <c r="D56" s="110">
        <v>29</v>
      </c>
      <c r="E56" s="110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0">
        <v>27647</v>
      </c>
      <c r="L56" s="110">
        <v>0</v>
      </c>
      <c r="M56" s="110">
        <v>0</v>
      </c>
      <c r="N56" s="111">
        <v>0</v>
      </c>
      <c r="O56" s="111">
        <v>0</v>
      </c>
      <c r="P56" s="111">
        <v>0</v>
      </c>
      <c r="Q56" s="31">
        <v>0</v>
      </c>
      <c r="R56" s="31">
        <v>27676</v>
      </c>
    </row>
    <row r="57" spans="1:38" s="38" customFormat="1" ht="11.25" customHeight="1" x14ac:dyDescent="0.25">
      <c r="A57" s="108" t="s">
        <v>96</v>
      </c>
      <c r="B57" s="109" t="s">
        <v>23</v>
      </c>
      <c r="C57" s="50">
        <v>0</v>
      </c>
      <c r="D57" s="110">
        <v>0</v>
      </c>
      <c r="E57" s="110">
        <v>0</v>
      </c>
      <c r="F57" s="110">
        <v>0</v>
      </c>
      <c r="G57" s="110">
        <v>42</v>
      </c>
      <c r="H57" s="110">
        <v>110</v>
      </c>
      <c r="I57" s="110">
        <v>0</v>
      </c>
      <c r="J57" s="110">
        <v>0</v>
      </c>
      <c r="K57" s="110">
        <v>3081</v>
      </c>
      <c r="L57" s="110">
        <v>0</v>
      </c>
      <c r="M57" s="110">
        <v>0</v>
      </c>
      <c r="N57" s="110">
        <v>12520</v>
      </c>
      <c r="O57" s="110">
        <v>0</v>
      </c>
      <c r="P57" s="111">
        <v>32</v>
      </c>
      <c r="Q57" s="31">
        <v>0</v>
      </c>
      <c r="R57" s="31">
        <v>15785</v>
      </c>
    </row>
    <row r="58" spans="1:38" s="38" customFormat="1" ht="11.25" customHeight="1" x14ac:dyDescent="0.25">
      <c r="A58" s="108"/>
      <c r="B58" s="109" t="s">
        <v>24</v>
      </c>
      <c r="C58" s="50">
        <v>0</v>
      </c>
      <c r="D58" s="110">
        <v>0</v>
      </c>
      <c r="E58" s="110">
        <v>0</v>
      </c>
      <c r="F58" s="110">
        <v>0</v>
      </c>
      <c r="G58" s="110">
        <v>17</v>
      </c>
      <c r="H58" s="110">
        <v>26</v>
      </c>
      <c r="I58" s="110">
        <v>0</v>
      </c>
      <c r="J58" s="110">
        <v>0</v>
      </c>
      <c r="K58" s="110">
        <v>1185</v>
      </c>
      <c r="L58" s="110">
        <v>0</v>
      </c>
      <c r="M58" s="110">
        <v>0</v>
      </c>
      <c r="N58" s="110">
        <v>3330</v>
      </c>
      <c r="O58" s="110">
        <v>0</v>
      </c>
      <c r="P58" s="111">
        <v>22</v>
      </c>
      <c r="Q58" s="31">
        <v>0</v>
      </c>
      <c r="R58" s="31">
        <v>4580</v>
      </c>
    </row>
    <row r="59" spans="1:38" s="38" customFormat="1" ht="11.25" customHeight="1" x14ac:dyDescent="0.25">
      <c r="A59" s="108" t="s">
        <v>97</v>
      </c>
      <c r="B59" s="109" t="s">
        <v>23</v>
      </c>
      <c r="C59" s="50">
        <v>0</v>
      </c>
      <c r="D59" s="110">
        <v>0</v>
      </c>
      <c r="E59" s="110">
        <v>0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0</v>
      </c>
      <c r="L59" s="111">
        <v>0</v>
      </c>
      <c r="M59" s="111">
        <v>0</v>
      </c>
      <c r="N59" s="110">
        <v>2</v>
      </c>
      <c r="O59" s="110">
        <v>0</v>
      </c>
      <c r="P59" s="110">
        <v>404</v>
      </c>
      <c r="Q59" s="31">
        <v>0</v>
      </c>
      <c r="R59" s="31">
        <v>406</v>
      </c>
    </row>
    <row r="60" spans="1:38" s="38" customFormat="1" ht="11.25" customHeight="1" x14ac:dyDescent="0.25">
      <c r="A60" s="108"/>
      <c r="B60" s="109" t="s">
        <v>24</v>
      </c>
      <c r="C60" s="50">
        <v>0</v>
      </c>
      <c r="D60" s="110">
        <v>0</v>
      </c>
      <c r="E60" s="110">
        <v>0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  <c r="K60" s="111">
        <v>0</v>
      </c>
      <c r="L60" s="111">
        <v>0</v>
      </c>
      <c r="M60" s="111">
        <v>0</v>
      </c>
      <c r="N60" s="110">
        <v>0</v>
      </c>
      <c r="O60" s="110">
        <v>0</v>
      </c>
      <c r="P60" s="110">
        <v>92</v>
      </c>
      <c r="Q60" s="31">
        <v>0</v>
      </c>
      <c r="R60" s="31">
        <v>92</v>
      </c>
    </row>
    <row r="61" spans="1:38" s="38" customFormat="1" ht="11.25" customHeight="1" x14ac:dyDescent="0.25">
      <c r="A61" s="108" t="s">
        <v>113</v>
      </c>
      <c r="B61" s="109" t="s">
        <v>23</v>
      </c>
      <c r="C61" s="50">
        <v>0</v>
      </c>
      <c r="D61" s="110">
        <v>0</v>
      </c>
      <c r="E61" s="110">
        <v>0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  <c r="K61" s="110">
        <v>174</v>
      </c>
      <c r="L61" s="110">
        <v>0</v>
      </c>
      <c r="M61" s="110">
        <v>0</v>
      </c>
      <c r="N61" s="111">
        <v>0</v>
      </c>
      <c r="O61" s="111">
        <v>0</v>
      </c>
      <c r="P61" s="111">
        <v>0</v>
      </c>
      <c r="Q61" s="31">
        <v>0</v>
      </c>
      <c r="R61" s="31">
        <v>174</v>
      </c>
    </row>
    <row r="62" spans="1:38" s="38" customFormat="1" ht="11.25" customHeight="1" x14ac:dyDescent="0.25">
      <c r="A62" s="108"/>
      <c r="B62" s="109" t="s">
        <v>24</v>
      </c>
      <c r="C62" s="50">
        <v>0</v>
      </c>
      <c r="D62" s="110">
        <v>0</v>
      </c>
      <c r="E62" s="110">
        <v>0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0">
        <v>24</v>
      </c>
      <c r="L62" s="110">
        <v>0</v>
      </c>
      <c r="M62" s="110">
        <v>0</v>
      </c>
      <c r="N62" s="111">
        <v>0</v>
      </c>
      <c r="O62" s="111">
        <v>0</v>
      </c>
      <c r="P62" s="111">
        <v>0</v>
      </c>
      <c r="Q62" s="31">
        <v>0</v>
      </c>
      <c r="R62" s="31">
        <v>24</v>
      </c>
    </row>
    <row r="63" spans="1:38" s="38" customFormat="1" ht="11.25" customHeight="1" x14ac:dyDescent="0.25">
      <c r="A63" s="32" t="s">
        <v>99</v>
      </c>
      <c r="B63" s="33" t="s">
        <v>23</v>
      </c>
      <c r="C63" s="13">
        <f>SUM(C53+C55+C57+C59+C61)</f>
        <v>0</v>
      </c>
      <c r="D63" s="13">
        <f t="shared" ref="D63:R63" si="1">SUM(D53+D55+D57+D59+D61)</f>
        <v>29</v>
      </c>
      <c r="E63" s="13">
        <f t="shared" si="1"/>
        <v>0</v>
      </c>
      <c r="F63" s="13">
        <f t="shared" si="1"/>
        <v>0</v>
      </c>
      <c r="G63" s="13">
        <f t="shared" si="1"/>
        <v>42</v>
      </c>
      <c r="H63" s="13">
        <f t="shared" si="1"/>
        <v>110</v>
      </c>
      <c r="I63" s="13">
        <f t="shared" si="1"/>
        <v>0</v>
      </c>
      <c r="J63" s="13">
        <f t="shared" si="1"/>
        <v>0</v>
      </c>
      <c r="K63" s="13">
        <f t="shared" si="1"/>
        <v>34964</v>
      </c>
      <c r="L63" s="13">
        <f t="shared" si="1"/>
        <v>0</v>
      </c>
      <c r="M63" s="13">
        <f t="shared" si="1"/>
        <v>0</v>
      </c>
      <c r="N63" s="13">
        <f t="shared" si="1"/>
        <v>12522</v>
      </c>
      <c r="O63" s="13">
        <f t="shared" si="1"/>
        <v>0</v>
      </c>
      <c r="P63" s="13">
        <f t="shared" si="1"/>
        <v>436</v>
      </c>
      <c r="Q63" s="13">
        <f t="shared" si="1"/>
        <v>0</v>
      </c>
      <c r="R63" s="13">
        <f t="shared" si="1"/>
        <v>48103</v>
      </c>
    </row>
    <row r="64" spans="1:38" s="38" customFormat="1" ht="11.25" customHeight="1" x14ac:dyDescent="0.25">
      <c r="A64" s="35"/>
      <c r="B64" s="36" t="s">
        <v>24</v>
      </c>
      <c r="C64" s="16">
        <f>SUM(C54+C56+C58+C60+C62)</f>
        <v>0</v>
      </c>
      <c r="D64" s="16">
        <f t="shared" ref="D64:R64" si="2">SUM(D54+D56+D58+D60+D62)</f>
        <v>29</v>
      </c>
      <c r="E64" s="16">
        <f t="shared" si="2"/>
        <v>0</v>
      </c>
      <c r="F64" s="16">
        <f t="shared" si="2"/>
        <v>0</v>
      </c>
      <c r="G64" s="16">
        <f t="shared" si="2"/>
        <v>17</v>
      </c>
      <c r="H64" s="16">
        <f t="shared" si="2"/>
        <v>26</v>
      </c>
      <c r="I64" s="16">
        <f t="shared" si="2"/>
        <v>0</v>
      </c>
      <c r="J64" s="16">
        <f t="shared" si="2"/>
        <v>0</v>
      </c>
      <c r="K64" s="16">
        <f t="shared" si="2"/>
        <v>28856</v>
      </c>
      <c r="L64" s="16">
        <f t="shared" si="2"/>
        <v>0</v>
      </c>
      <c r="M64" s="16">
        <f t="shared" si="2"/>
        <v>0</v>
      </c>
      <c r="N64" s="16">
        <f t="shared" si="2"/>
        <v>3330</v>
      </c>
      <c r="O64" s="16">
        <f t="shared" si="2"/>
        <v>0</v>
      </c>
      <c r="P64" s="16">
        <f t="shared" si="2"/>
        <v>114</v>
      </c>
      <c r="Q64" s="16">
        <f t="shared" si="2"/>
        <v>0</v>
      </c>
      <c r="R64" s="16">
        <f t="shared" si="2"/>
        <v>32372</v>
      </c>
    </row>
    <row r="69" spans="1:18" x14ac:dyDescent="0.25">
      <c r="A69" s="105"/>
      <c r="B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  <row r="70" spans="1:18" x14ac:dyDescent="0.25">
      <c r="A70" s="106"/>
      <c r="B70" s="105"/>
      <c r="D70" s="106"/>
      <c r="E70" s="107"/>
      <c r="F70" s="107"/>
      <c r="G70" s="107"/>
      <c r="H70" s="107"/>
      <c r="I70" s="107"/>
      <c r="J70" s="107"/>
      <c r="K70" s="107"/>
      <c r="L70" s="107"/>
      <c r="M70" s="106"/>
      <c r="N70" s="107"/>
      <c r="O70" s="107"/>
      <c r="P70" s="106"/>
      <c r="Q70" s="107"/>
      <c r="R70" s="107"/>
    </row>
    <row r="71" spans="1:18" x14ac:dyDescent="0.25">
      <c r="A71" s="106"/>
      <c r="B71" s="105"/>
      <c r="D71" s="106"/>
      <c r="E71" s="107"/>
      <c r="F71" s="107"/>
      <c r="G71" s="107"/>
      <c r="H71" s="107"/>
      <c r="I71" s="107"/>
      <c r="J71" s="107"/>
      <c r="K71" s="107"/>
      <c r="L71" s="107"/>
      <c r="M71" s="106"/>
      <c r="N71" s="107"/>
      <c r="O71" s="107"/>
      <c r="P71" s="106"/>
      <c r="Q71" s="107"/>
      <c r="R71" s="107"/>
    </row>
    <row r="72" spans="1:18" x14ac:dyDescent="0.25">
      <c r="A72" s="106"/>
      <c r="B72" s="105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x14ac:dyDescent="0.25">
      <c r="A73" s="106"/>
      <c r="B73" s="10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</row>
    <row r="74" spans="1:18" x14ac:dyDescent="0.25">
      <c r="A74" s="106"/>
      <c r="B74" s="105"/>
      <c r="D74" s="107"/>
      <c r="E74" s="107"/>
      <c r="F74" s="107"/>
      <c r="G74" s="107"/>
      <c r="H74" s="107"/>
      <c r="I74" s="107"/>
      <c r="J74" s="106"/>
      <c r="K74" s="107"/>
      <c r="L74" s="107"/>
      <c r="M74" s="106"/>
      <c r="N74" s="107"/>
      <c r="O74" s="107"/>
      <c r="P74" s="107"/>
      <c r="Q74" s="107"/>
      <c r="R74" s="107"/>
    </row>
    <row r="75" spans="1:18" x14ac:dyDescent="0.25">
      <c r="A75" s="106"/>
      <c r="B75" s="105"/>
      <c r="D75" s="107"/>
      <c r="E75" s="107"/>
      <c r="F75" s="107"/>
      <c r="G75" s="107"/>
      <c r="H75" s="107"/>
      <c r="I75" s="107"/>
      <c r="J75" s="106"/>
      <c r="K75" s="107"/>
      <c r="L75" s="107"/>
      <c r="M75" s="106"/>
      <c r="N75" s="107"/>
      <c r="O75" s="107"/>
      <c r="P75" s="107"/>
      <c r="Q75" s="107"/>
      <c r="R75" s="107"/>
    </row>
    <row r="76" spans="1:18" x14ac:dyDescent="0.25">
      <c r="A76" s="106"/>
      <c r="B76" s="105"/>
      <c r="D76" s="107"/>
      <c r="E76" s="107"/>
      <c r="F76" s="107"/>
      <c r="G76" s="107"/>
      <c r="H76" s="107"/>
      <c r="I76" s="107"/>
      <c r="J76" s="106"/>
      <c r="K76" s="106"/>
      <c r="L76" s="107"/>
      <c r="M76" s="106"/>
      <c r="N76" s="107"/>
      <c r="O76" s="107"/>
      <c r="P76" s="107"/>
      <c r="Q76" s="107"/>
      <c r="R76" s="107"/>
    </row>
    <row r="77" spans="1:18" x14ac:dyDescent="0.25">
      <c r="A77" s="106"/>
      <c r="B77" s="105"/>
      <c r="D77" s="107"/>
      <c r="E77" s="107"/>
      <c r="F77" s="107"/>
      <c r="G77" s="107"/>
      <c r="H77" s="107"/>
      <c r="I77" s="107"/>
      <c r="J77" s="106"/>
      <c r="K77" s="106"/>
      <c r="L77" s="107"/>
      <c r="M77" s="106"/>
      <c r="N77" s="107"/>
      <c r="O77" s="107"/>
      <c r="P77" s="107"/>
      <c r="Q77" s="107"/>
      <c r="R77" s="107"/>
    </row>
    <row r="78" spans="1:18" x14ac:dyDescent="0.25">
      <c r="A78" s="106"/>
      <c r="B78" s="105"/>
      <c r="D78" s="106"/>
      <c r="E78" s="107"/>
      <c r="F78" s="107"/>
      <c r="G78" s="107"/>
      <c r="H78" s="107"/>
      <c r="I78" s="106"/>
      <c r="J78" s="106"/>
      <c r="K78" s="106"/>
      <c r="L78" s="107"/>
      <c r="M78" s="106"/>
      <c r="N78" s="107"/>
      <c r="O78" s="107"/>
      <c r="P78" s="107"/>
      <c r="Q78" s="107"/>
      <c r="R78" s="107"/>
    </row>
    <row r="79" spans="1:18" x14ac:dyDescent="0.25">
      <c r="A79" s="106"/>
      <c r="B79" s="105"/>
      <c r="D79" s="106"/>
      <c r="E79" s="107"/>
      <c r="F79" s="107"/>
      <c r="G79" s="107"/>
      <c r="H79" s="107"/>
      <c r="I79" s="106"/>
      <c r="J79" s="106"/>
      <c r="K79" s="106"/>
      <c r="L79" s="107"/>
      <c r="M79" s="106"/>
      <c r="N79" s="107"/>
      <c r="O79" s="107"/>
      <c r="P79" s="107"/>
      <c r="Q79" s="107"/>
      <c r="R79" s="107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8</vt:i4>
      </vt:variant>
    </vt:vector>
  </HeadingPairs>
  <TitlesOfParts>
    <vt:vector size="32" baseType="lpstr">
      <vt:lpstr>FE_REGION</vt:lpstr>
      <vt:lpstr>FE_MES</vt:lpstr>
      <vt:lpstr>CONG_REGION</vt:lpstr>
      <vt:lpstr>CONG_MES</vt:lpstr>
      <vt:lpstr>SALADO SECO_REGION</vt:lpstr>
      <vt:lpstr>SALADO SECO_MES</vt:lpstr>
      <vt:lpstr>AHUMADO_REGION</vt:lpstr>
      <vt:lpstr>AHUMADO_MES</vt:lpstr>
      <vt:lpstr>CONSERVA_REGION</vt:lpstr>
      <vt:lpstr>CONSERVA_MES</vt:lpstr>
      <vt:lpstr>Harinareg</vt:lpstr>
      <vt:lpstr>HARINA_MES</vt:lpstr>
      <vt:lpstr>Agarreg</vt:lpstr>
      <vt:lpstr>AGAR-AGAR_MES</vt:lpstr>
      <vt:lpstr>ALGA SECA_REGION</vt:lpstr>
      <vt:lpstr>ALGA SECA_MES</vt:lpstr>
      <vt:lpstr>DESHIDRATADO_REGION</vt:lpstr>
      <vt:lpstr>DESHIDRATADO_MES</vt:lpstr>
      <vt:lpstr>Alginatoreg</vt:lpstr>
      <vt:lpstr>ALGINATO_MES</vt:lpstr>
      <vt:lpstr>Carrageninareg</vt:lpstr>
      <vt:lpstr>CARRAGENINA_MES</vt:lpstr>
      <vt:lpstr>Colagarreg</vt:lpstr>
      <vt:lpstr>COLAGAR_MES</vt:lpstr>
      <vt:lpstr>CONG_REGION!Área_de_impresión</vt:lpstr>
      <vt:lpstr>CONG_MES!Títulos_a_imprimir</vt:lpstr>
      <vt:lpstr>CONG_REGION!Títulos_a_imprimir</vt:lpstr>
      <vt:lpstr>CONSERVA_MES!Títulos_a_imprimir</vt:lpstr>
      <vt:lpstr>CONSERVA_REGION!Títulos_a_imprimir</vt:lpstr>
      <vt:lpstr>FE_MES!Títulos_a_imprimir</vt:lpstr>
      <vt:lpstr>FE_REGION!Títulos_a_imprimir</vt:lpstr>
      <vt:lpstr>Harinareg!Títulos_a_imprimir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Ignacia Rivera</cp:lastModifiedBy>
  <cp:lastPrinted>2016-12-22T20:52:10Z</cp:lastPrinted>
  <dcterms:created xsi:type="dcterms:W3CDTF">2016-12-14T21:53:56Z</dcterms:created>
  <dcterms:modified xsi:type="dcterms:W3CDTF">2018-11-07T01:28:49Z</dcterms:modified>
</cp:coreProperties>
</file>